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440" windowHeight="9780"/>
  </bookViews>
  <sheets>
    <sheet name="План реализации МП №3" sheetId="1" r:id="rId1"/>
  </sheets>
  <definedNames>
    <definedName name="_xlnm._FilterDatabase" localSheetId="0" hidden="1">'План реализации МП №3'!$A$12:$L$85</definedName>
    <definedName name="_xlnm.Print_Area" localSheetId="0">'План реализации МП №3'!$A$1:$L$99</definedName>
  </definedNames>
  <calcPr calcId="144525"/>
</workbook>
</file>

<file path=xl/calcChain.xml><?xml version="1.0" encoding="utf-8"?>
<calcChain xmlns="http://schemas.openxmlformats.org/spreadsheetml/2006/main">
  <c r="J72" i="1" l="1"/>
  <c r="K72" i="1" s="1"/>
  <c r="L72" i="1" s="1"/>
  <c r="J45" i="1"/>
  <c r="J44" i="1" s="1"/>
  <c r="J16" i="1"/>
  <c r="K83" i="1"/>
  <c r="L83" i="1" s="1"/>
  <c r="L81" i="1" s="1"/>
  <c r="K82" i="1"/>
  <c r="K81" i="1" s="1"/>
  <c r="K59" i="1"/>
  <c r="K68" i="1"/>
  <c r="K69" i="1"/>
  <c r="L69" i="1" s="1"/>
  <c r="K70" i="1"/>
  <c r="K71" i="1"/>
  <c r="L71" i="1" s="1"/>
  <c r="K73" i="1"/>
  <c r="K74" i="1"/>
  <c r="L74" i="1" s="1"/>
  <c r="K75" i="1"/>
  <c r="K76" i="1"/>
  <c r="L76" i="1" s="1"/>
  <c r="K77" i="1"/>
  <c r="K78" i="1"/>
  <c r="L78" i="1" s="1"/>
  <c r="K79" i="1"/>
  <c r="K80" i="1"/>
  <c r="L80" i="1" s="1"/>
  <c r="J81" i="1"/>
  <c r="L79" i="1"/>
  <c r="L77" i="1"/>
  <c r="L75" i="1"/>
  <c r="L73" i="1"/>
  <c r="L70" i="1"/>
  <c r="L68" i="1"/>
  <c r="L59" i="1"/>
  <c r="J59" i="1"/>
  <c r="K56" i="1"/>
  <c r="L56" i="1"/>
  <c r="K55" i="1"/>
  <c r="L55" i="1"/>
  <c r="L54" i="1" s="1"/>
  <c r="L53" i="1" s="1"/>
  <c r="K54" i="1"/>
  <c r="K53" i="1"/>
  <c r="J54" i="1"/>
  <c r="J53" i="1"/>
  <c r="K52" i="1"/>
  <c r="L52" i="1"/>
  <c r="K51" i="1"/>
  <c r="L51" i="1"/>
  <c r="K50" i="1"/>
  <c r="L50" i="1"/>
  <c r="L45" i="1" s="1"/>
  <c r="L44" i="1" s="1"/>
  <c r="K45" i="1"/>
  <c r="K44" i="1"/>
  <c r="K41" i="1"/>
  <c r="L41" i="1"/>
  <c r="K40" i="1"/>
  <c r="L40" i="1"/>
  <c r="K39" i="1"/>
  <c r="K38" i="1"/>
  <c r="K25" i="1"/>
  <c r="K32" i="1"/>
  <c r="K24" i="1" s="1"/>
  <c r="L39" i="1"/>
  <c r="L38" i="1" s="1"/>
  <c r="J38" i="1"/>
  <c r="L32" i="1"/>
  <c r="J32" i="1"/>
  <c r="L25" i="1"/>
  <c r="J25" i="1"/>
  <c r="J24" i="1"/>
  <c r="J14" i="1" s="1"/>
  <c r="J15" i="1"/>
  <c r="L16" i="1"/>
  <c r="L15" i="1"/>
  <c r="K16" i="1"/>
  <c r="K15" i="1"/>
  <c r="K14" i="1" s="1"/>
  <c r="L82" i="1"/>
  <c r="L24" i="1" l="1"/>
  <c r="L67" i="1"/>
  <c r="L58" i="1" s="1"/>
  <c r="L57" i="1" s="1"/>
  <c r="K13" i="1"/>
  <c r="K58" i="1"/>
  <c r="K57" i="1" s="1"/>
  <c r="L14" i="1"/>
  <c r="L13" i="1" s="1"/>
  <c r="K67" i="1"/>
  <c r="J67" i="1"/>
  <c r="J58" i="1" s="1"/>
  <c r="J57" i="1" s="1"/>
  <c r="J13" i="1" s="1"/>
</calcChain>
</file>

<file path=xl/sharedStrings.xml><?xml version="1.0" encoding="utf-8"?>
<sst xmlns="http://schemas.openxmlformats.org/spreadsheetml/2006/main" count="380" uniqueCount="172">
  <si>
    <t>СОГЛАСОВАНО</t>
  </si>
  <si>
    <t>УТВЕРЖДЕНО</t>
  </si>
  <si>
    <t xml:space="preserve">Заместитель руководителя </t>
  </si>
  <si>
    <t>приказом от "____"______________ 2014 г.</t>
  </si>
  <si>
    <t>администрации МОГО  «Ухта»</t>
  </si>
  <si>
    <t>_____________________ С.С.Соболев</t>
  </si>
  <si>
    <t>"____"_______________ 2014 г.</t>
  </si>
  <si>
    <t>"____" _________________ 2014г.</t>
  </si>
  <si>
    <t>План реализации муниципальной программы МОГО "Ухта</t>
  </si>
  <si>
    <t>"Развитие физической культуры и спорта на 2014-2020 годы"</t>
  </si>
  <si>
    <t>Наименование программы, задачи, основного мероприятия, мероприятия</t>
  </si>
  <si>
    <t>Ответственный исполнитель *</t>
  </si>
  <si>
    <t>Срок</t>
  </si>
  <si>
    <t>Ожидаемый непосредственный результат (краткое описание)</t>
  </si>
  <si>
    <t>КЦСР, Доп. ФК</t>
  </si>
  <si>
    <t>Код субсидии (ПФХД)</t>
  </si>
  <si>
    <t>Объем финансирования (руб.)</t>
  </si>
  <si>
    <t>начала реализации</t>
  </si>
  <si>
    <t>окончания реализации</t>
  </si>
  <si>
    <t>Очередной год</t>
  </si>
  <si>
    <t>Первый год планового периода</t>
  </si>
  <si>
    <t>Второй год планового периода</t>
  </si>
  <si>
    <t>ВСЕГО по муниципальной программе МОГО "Ухта" "Развитие физической культуры и спорта на 2014-2020 годы"</t>
  </si>
  <si>
    <t>МУ "Управление физической культуры и спорта" администрации МОГО "Ухта"</t>
  </si>
  <si>
    <t>Увеличение удельного веса населения систематически занимающихся физкультурой и спортом до 45,5% к 2020 году; 2. Увеличение уровня обеспеченности населения МОГО "Ухта" спортивными сооружениями до 29% к 2020 году.</t>
  </si>
  <si>
    <t>11.0.0000</t>
  </si>
  <si>
    <t>х</t>
  </si>
  <si>
    <t>Подпрограмма 1. "Массовая физическая культура"</t>
  </si>
  <si>
    <t>Обеспечение населения МОГО "Ухта" возможностями в занятиях физкультурой и спортом</t>
  </si>
  <si>
    <t>11.1.0000</t>
  </si>
  <si>
    <t>Задача 1.1. Развитие инфраструктуры в сфере физической культуры и спорта, строительство новых современных спортивных объектов</t>
  </si>
  <si>
    <t>Основное мероприятие 1.1.1. Строительство, реконструкция, модернизация физкультурно-спортивных учреждений</t>
  </si>
  <si>
    <t>МУ УКС</t>
  </si>
  <si>
    <t>Осуществить проектирование, реконструкцию и строительство</t>
  </si>
  <si>
    <t>11.1.0300</t>
  </si>
  <si>
    <t>- Многофункциональные спортивные площадки с травмобезопасным искусственным покрытием для игровых видов спорта</t>
  </si>
  <si>
    <t>Приведение в нормативное состояние обьектов физкультуры. Оснощение современным оборудованием обьектов физкультуры</t>
  </si>
  <si>
    <t>-Реконструкция АУ "Плавательный бассейн "Юность" МОГО "Ухта"</t>
  </si>
  <si>
    <t>Приведение в нормативное состояние обьектов физкультуры. Улучшение качества услуг в области физической культуры</t>
  </si>
  <si>
    <t>- Реконструкция спорткомплекса "Нефтяник" в г. Ухта (крытый каток с искусственным льдом)</t>
  </si>
  <si>
    <t>Улучшение качества услуг в области физической культуры</t>
  </si>
  <si>
    <t>Основное мероприятие 1.1.2. Капитальный и текущий ремонт физкультурно-спортивных учреждений</t>
  </si>
  <si>
    <t>11.1.0212</t>
  </si>
  <si>
    <t>Основное мероприятие 1.1.3. Реализация малых проектов в сфере физической культуры и спорта за счет средств республиканского бюджета</t>
  </si>
  <si>
    <t>Осуществеление реализации малых проектов в сфере физической культуры и спорта</t>
  </si>
  <si>
    <t>11.1.7250</t>
  </si>
  <si>
    <t>Основное мероприятие 1.1.4. Реализация малых проектов в сфере физической культуры и спорта за счет средств местного бюджета</t>
  </si>
  <si>
    <t>11.1.8250</t>
  </si>
  <si>
    <t>Задача 1.2. Повышение доступности, качества и эффективности предоставления услуг населению физкультурно-спортивными учреждениями</t>
  </si>
  <si>
    <t>Основное мероприятие 1.2.1. Оказание муниципальных услуг (выполнение работ) физкультурно-спортивными учреждениями</t>
  </si>
  <si>
    <t>Удовлетворение потребности населения в занятии физической культурой и спортом  вопрос</t>
  </si>
  <si>
    <t>11.1.0112</t>
  </si>
  <si>
    <t>- Оказание муниципальных услуг (выполнение работ) физкультурно-спортивными учреждениями</t>
  </si>
  <si>
    <t>АУ "П/б "Юность МОГО "Ухта"</t>
  </si>
  <si>
    <t xml:space="preserve">Обеспечение доступа к закрытым спортивным объектам для свободного пользования в течение ограниченного времени - 4 125 часов </t>
  </si>
  <si>
    <t>МБУ "Ледовый дворец спорта имени С. Капустина" МОГО "Ухта"</t>
  </si>
  <si>
    <t xml:space="preserve">Обеспечение доступа к закрытым и открытым спортивным объектам для свободного пользования в течение ограниченного времени - 5 474 часов </t>
  </si>
  <si>
    <t>МУ "Спорткомплекс "Шахтер" МОГО "Ухта"</t>
  </si>
  <si>
    <t xml:space="preserve">Обеспечение доступа к закрытым спортивным объектам для свободного пользования в течение ограниченного времени - 4 316 часов </t>
  </si>
  <si>
    <t>МУ "ЦСВС "Пауэр-Ухта"</t>
  </si>
  <si>
    <t xml:space="preserve">Обеспечение доступа к закрытым спортивным объектам для свободного пользования в течение ограниченного времени - 3 394 часов </t>
  </si>
  <si>
    <t>МУ СК "Спарта"</t>
  </si>
  <si>
    <t xml:space="preserve">Обеспечение доступа к закрытым спортивным объектам для свободного пользования в течение ограниченного времени - 3 756 часов </t>
  </si>
  <si>
    <t>МУ п/б "Дельфин"</t>
  </si>
  <si>
    <t>Основное мероприятие 1.2.2. Укрепление и модернизация материально-технической базы физкультурно-спортивных учреждений</t>
  </si>
  <si>
    <t>Улучшение материально-технической базы</t>
  </si>
  <si>
    <t>11.1.0412</t>
  </si>
  <si>
    <t>- оборудование для лицензирования медицинского кабинета</t>
  </si>
  <si>
    <t>9.1.04.01</t>
  </si>
  <si>
    <t>9.1.04.02</t>
  </si>
  <si>
    <t>- приобретение мебели, оргтехники</t>
  </si>
  <si>
    <t>9.1.04.03</t>
  </si>
  <si>
    <t>9.1.04.04</t>
  </si>
  <si>
    <t>- техническое обслуживание и содержание спортивной площадки по ул. Зерюнова</t>
  </si>
  <si>
    <t>9.1.04.05</t>
  </si>
  <si>
    <t>Основное мероприятие 1.2.3. Реализация календарного плана физкультурных и спортивных мероприятий физкультурно-спортивными учреждениями</t>
  </si>
  <si>
    <t>Увеличение численности населения МОГО "Ухта" систематически занимающихся физической культурой и спортом</t>
  </si>
  <si>
    <t>11.1.0512</t>
  </si>
  <si>
    <t>- муниципальные физкультурные и спортивные мероприятия, проводимые на территории МОГО "Ухта"</t>
  </si>
  <si>
    <t>9.1.05.01</t>
  </si>
  <si>
    <t>МУ ЦСВС "Пауэр-Ухта"</t>
  </si>
  <si>
    <t>9.1.05.02</t>
  </si>
  <si>
    <t>9.1.05.03</t>
  </si>
  <si>
    <t>Задача 1.3. Разработка и реализация комплекса мер по пропаганде физической культуры и спорта как важнейшей составляющей здорового образа жизни</t>
  </si>
  <si>
    <t>Основное мероприятие 1.3.1. Реализация календарного плана физкультурных и спортивных мероприятий управлением физической культуры и спорта</t>
  </si>
  <si>
    <t>11.1.0799</t>
  </si>
  <si>
    <t>- Муниципальные физкультурные и спортивные мероприятия, проводимые на территории МОГО "Ухта"</t>
  </si>
  <si>
    <t>9.1.07.01</t>
  </si>
  <si>
    <t>9.1.07.02</t>
  </si>
  <si>
    <t>9.1.07.03</t>
  </si>
  <si>
    <t>9.1.07.04</t>
  </si>
  <si>
    <t xml:space="preserve"> - Всероссийские массовые соревнования "Лыжня России - 2014" - УРМЗ г. Ухта - февраль 2014г.</t>
  </si>
  <si>
    <t>Агитации и пропоганды здорового образа жизни,укрепления здоровья гражддан</t>
  </si>
  <si>
    <t>9.1.07.05</t>
  </si>
  <si>
    <t>- Всероссийские массовые соревнования "Кросс наций - 2014" - г. Ухта - сентябрь 2014г.</t>
  </si>
  <si>
    <t>9.1.07.06</t>
  </si>
  <si>
    <t>9.1.07.07</t>
  </si>
  <si>
    <t>Задача 1.4. Проведение высококачественной физкультурно-оздоровительной и спортивной работы со всеми категориями населения</t>
  </si>
  <si>
    <t>Основное мероприятие 1.4.1. Развитие адаптивного спорта физкультурно-спортивными учреждениями</t>
  </si>
  <si>
    <t>Развитие адаптивного спорта в МОГО Ухта"</t>
  </si>
  <si>
    <t>11.1.0612</t>
  </si>
  <si>
    <t>- Организация городских спортивно-массовых мероприятий среди инвалидов МОГО "Ухта"</t>
  </si>
  <si>
    <t>МБУ "Ледовый дворец спорта им. С. Капустина" МОГО "Ухта"</t>
  </si>
  <si>
    <t>9.1.06.01</t>
  </si>
  <si>
    <t>- Подготовка и участие спортсменов-инвалидов МОГО "Ухта" в соревнованиях, проводимых в Республике Коми и России</t>
  </si>
  <si>
    <t>9.1.06.02</t>
  </si>
  <si>
    <t>Подпрограмма 2. "Дополнительное образование в области физической культуры и спорта""</t>
  </si>
  <si>
    <t>Удовлетворение образовательных потребностей обучающихся в регулярных физкультурно-спортивных занятиях и обеспечение условий для их физического совершенствования</t>
  </si>
  <si>
    <t>11.2.0000</t>
  </si>
  <si>
    <t>Задача 2.1. Развитие детско-юношеского спорта</t>
  </si>
  <si>
    <t>Основное мероприятие 2.1.1. 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</si>
  <si>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Удовлетворение потребности населения в занятии физической культурой и спортом </t>
  </si>
  <si>
    <t>11.2.0113</t>
  </si>
  <si>
    <t>- Оказание муниципальных услуг (выполнение работ)</t>
  </si>
  <si>
    <t xml:space="preserve"> МОУ "ДЮСШ единоборств им. Э. Захарова</t>
  </si>
  <si>
    <t>Реализации муниципальной программы дополнительного образования детей в области физической культуры и спорта - 610 ед.</t>
  </si>
  <si>
    <t>МОУ ДОД "ДЮСШ №2"</t>
  </si>
  <si>
    <t>Реализации муниципальной программы дополнительного образования детей в области физической культуры и спорта - 611 ед.</t>
  </si>
  <si>
    <t>МОУ ДОД "ДЮСШ - 1"</t>
  </si>
  <si>
    <t>Реализации муниципальной программы дополнительного образования детей в области физической культуры и спорта - 754 ед.</t>
  </si>
  <si>
    <t>МОУ СДЮШОР</t>
  </si>
  <si>
    <t>Реализации муниципальной программы дополнительного образования детей в области физической культуры и спорта - 360 ед.</t>
  </si>
  <si>
    <t>Основное мероприятие 2.1.2. Строительство, реконструкция, модернизация учреждений дополнительного образования детей в области физической культуры и спорта</t>
  </si>
  <si>
    <t>11.2.0300</t>
  </si>
  <si>
    <t>Основное мероприятие 2.1.3. Капитальный и текущий ремонт учреждений дополнительного образования детей в области физической культуры и спорта</t>
  </si>
  <si>
    <t>11.2.0213</t>
  </si>
  <si>
    <t>Основное мероприятие 2.1.4. 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</si>
  <si>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11.2.0413</t>
  </si>
  <si>
    <t>Основное мероприятие 2.1.5. 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</si>
  <si>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11.2.0513</t>
  </si>
  <si>
    <t>ДЮСШ-1</t>
  </si>
  <si>
    <t>2014 год</t>
  </si>
  <si>
    <t>2016 год</t>
  </si>
  <si>
    <t>9.2.05.01</t>
  </si>
  <si>
    <t>ДЮСШ-2</t>
  </si>
  <si>
    <t>МОУ ДЮСШ им. Э. Захарова</t>
  </si>
  <si>
    <t>9.2.05.02</t>
  </si>
  <si>
    <t>СДЮШОР</t>
  </si>
  <si>
    <t>9.2.05.03</t>
  </si>
  <si>
    <t>9.2.05.04</t>
  </si>
  <si>
    <t>9.2.05.05</t>
  </si>
  <si>
    <t>Основное мероприятие 2.1.6. Развитие адаптивного спорта учреждениями дополнительного образования детей в области физической культуры и спорта</t>
  </si>
  <si>
    <t>11.2.0613</t>
  </si>
  <si>
    <t>МОУ ДОД "ДЮСШ-1"</t>
  </si>
  <si>
    <t>9.2.06.01</t>
  </si>
  <si>
    <r>
      <t>Примечание: * Ответственный исполнитель - по подпрограмме, задаче –  ответственный исполнитель муниципальной программы; основному мероприятию –  ответственный исполнитель муниципальной программы или соисполнитель муниципальной программы;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мероприятию – структурное подразделение администрации МОГО «Ухта» или учреждение.</t>
    </r>
  </si>
  <si>
    <r>
      <t>**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КЦСР, Доп. ФК - по подпрограмме, основному мероприятию КЦСР, мероприятию – Доп. ФК.</t>
    </r>
  </si>
  <si>
    <t>Начальник МУ УКС</t>
  </si>
  <si>
    <t xml:space="preserve">Заместитель руководителя администрации </t>
  </si>
  <si>
    <t>МОГО «Ухта» - начальник Финансового</t>
  </si>
  <si>
    <t>____________________________________М.М. Фединишинец</t>
  </si>
  <si>
    <t>управления администрации МОГО «Ухта»</t>
  </si>
  <si>
    <t>"______"__________________ 2014 г.</t>
  </si>
  <si>
    <t>_________________________________Е.В.Игнатова</t>
  </si>
  <si>
    <t>"______"___________ 2014 г.</t>
  </si>
  <si>
    <t>И.о. начальника Управления экономического</t>
  </si>
  <si>
    <t>развития администрации МОГО «Ухта»</t>
  </si>
  <si>
    <t>_______________________________Е.И.Рочева</t>
  </si>
  <si>
    <t>"_____"__________ 2014 г</t>
  </si>
  <si>
    <t>Приложение №1 к приказу №13 от 05 февраля  2014г.</t>
  </si>
  <si>
    <t>- Реконструкция спорткомплекса "Нефтяник" в г. Ухта (крытый каток с искусственным льдом) (соглашения с ЛУКОЙЛ)</t>
  </si>
  <si>
    <t>- приобретение камер хранения, стеллажей для хранения коньков</t>
  </si>
  <si>
    <t>- приобретение оборудования (снегоуборочная машина)</t>
  </si>
  <si>
    <t>-  Спартакиада народов Севера "Заполярные игры" - г. Воркута - октябрь-ноябрь 2014г.</t>
  </si>
  <si>
    <t>-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</si>
  <si>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</si>
  <si>
    <t>-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</si>
  <si>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</si>
  <si>
    <t>- Международные соревнования по подготовке к спортивным соревнованиям с участием спортсменов, проводимые за пределами Российской Федерации</t>
  </si>
  <si>
    <t>- Региональные спортивные мероприятия по подготовке к спортивным соревнованиям с участием спортсменов, проводимые в Северо-Западном Федеральном округе Российской Федерации</t>
  </si>
  <si>
    <t>И.о.начальника МУ УФиС администрации МОГО "Ухта"</t>
  </si>
  <si>
    <t>__________________     Т.А. Остроумова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</si>
</sst>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43" fontId="2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0" fontId="13" fillId="0" borderId="0" xfId="0" applyFont="1" applyFill="1"/>
    <xf numFmtId="1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43" fontId="15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indent="1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3" fontId="1" fillId="0" borderId="0" xfId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1" fillId="0" borderId="0" xfId="1" applyFont="1" applyFill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8"/>
  <sheetViews>
    <sheetView tabSelected="1" view="pageBreakPreview" topLeftCell="H7" zoomScaleNormal="100" zoomScaleSheetLayoutView="100" workbookViewId="0">
      <pane ySplit="6" topLeftCell="A45" activePane="bottomLeft" state="frozen"/>
      <selection activeCell="A7" sqref="A7"/>
      <selection pane="bottomLeft" activeCell="D29" sqref="D29:L51"/>
    </sheetView>
  </sheetViews>
  <sheetFormatPr defaultRowHeight="12" x14ac:dyDescent="0.2"/>
  <cols>
    <col min="1" max="1" width="3.25" style="7" customWidth="1"/>
    <col min="2" max="2" width="3.375" style="7" customWidth="1"/>
    <col min="3" max="3" width="35.75" style="7" customWidth="1"/>
    <col min="4" max="4" width="29" style="7" customWidth="1"/>
    <col min="5" max="6" width="9" style="7"/>
    <col min="7" max="7" width="33.5" style="8" customWidth="1"/>
    <col min="8" max="8" width="10.25" style="8" customWidth="1"/>
    <col min="9" max="9" width="9" style="7"/>
    <col min="10" max="10" width="16.375" style="9" bestFit="1" customWidth="1"/>
    <col min="11" max="12" width="16.125" style="9" bestFit="1" customWidth="1"/>
    <col min="13" max="13" width="9" style="7"/>
    <col min="14" max="14" width="11.75" style="7" bestFit="1" customWidth="1"/>
    <col min="15" max="16384" width="9" style="7"/>
  </cols>
  <sheetData>
    <row r="2" spans="1:12" s="1" customFormat="1" ht="21.75" customHeight="1" x14ac:dyDescent="0.25">
      <c r="A2" s="57" t="s">
        <v>0</v>
      </c>
      <c r="B2" s="57"/>
      <c r="C2" s="57"/>
      <c r="D2" s="57"/>
      <c r="E2" s="57"/>
      <c r="G2" s="2"/>
      <c r="H2" s="2"/>
      <c r="J2" s="58" t="s">
        <v>1</v>
      </c>
      <c r="K2" s="58"/>
      <c r="L2" s="58"/>
    </row>
    <row r="3" spans="1:12" s="1" customFormat="1" ht="21.75" customHeight="1" x14ac:dyDescent="0.25">
      <c r="A3" s="57" t="s">
        <v>2</v>
      </c>
      <c r="B3" s="57"/>
      <c r="C3" s="57"/>
      <c r="D3" s="57"/>
      <c r="E3" s="57"/>
      <c r="G3" s="2"/>
      <c r="H3" s="2"/>
      <c r="J3" s="1" t="s">
        <v>3</v>
      </c>
    </row>
    <row r="4" spans="1:12" s="1" customFormat="1" ht="21.75" customHeight="1" x14ac:dyDescent="0.25">
      <c r="A4" s="57" t="s">
        <v>4</v>
      </c>
      <c r="B4" s="57"/>
      <c r="C4" s="57"/>
      <c r="D4" s="57"/>
      <c r="E4" s="57"/>
      <c r="G4" s="2"/>
      <c r="H4" s="2"/>
      <c r="J4" s="58" t="s">
        <v>170</v>
      </c>
      <c r="K4" s="58"/>
      <c r="L4" s="58"/>
    </row>
    <row r="5" spans="1:12" s="1" customFormat="1" ht="21.75" customHeight="1" x14ac:dyDescent="0.25">
      <c r="A5" s="57" t="s">
        <v>5</v>
      </c>
      <c r="B5" s="57"/>
      <c r="C5" s="57"/>
      <c r="D5" s="57"/>
      <c r="E5" s="57"/>
      <c r="G5" s="2"/>
      <c r="H5" s="2"/>
      <c r="J5" s="58" t="s">
        <v>171</v>
      </c>
      <c r="K5" s="58"/>
      <c r="L5" s="58"/>
    </row>
    <row r="6" spans="1:12" s="1" customFormat="1" ht="21.75" customHeight="1" x14ac:dyDescent="0.25">
      <c r="A6" s="57" t="s">
        <v>6</v>
      </c>
      <c r="B6" s="57"/>
      <c r="C6" s="57"/>
      <c r="D6" s="3"/>
      <c r="E6" s="3"/>
      <c r="G6" s="2"/>
      <c r="H6" s="2"/>
      <c r="J6" s="58" t="s">
        <v>7</v>
      </c>
      <c r="K6" s="58"/>
      <c r="L6" s="58"/>
    </row>
    <row r="7" spans="1:12" s="5" customFormat="1" ht="21" x14ac:dyDescent="0.35">
      <c r="A7" s="85" t="s">
        <v>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s="5" customFormat="1" ht="21" x14ac:dyDescent="0.35">
      <c r="A8" s="85" t="s">
        <v>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2">
      <c r="A9" s="6"/>
      <c r="B9" s="6"/>
      <c r="C9" s="6"/>
    </row>
    <row r="10" spans="1:12" ht="15.75" customHeight="1" x14ac:dyDescent="0.2">
      <c r="A10" s="75" t="s">
        <v>10</v>
      </c>
      <c r="B10" s="76"/>
      <c r="C10" s="77"/>
      <c r="D10" s="84" t="s">
        <v>11</v>
      </c>
      <c r="E10" s="84" t="s">
        <v>12</v>
      </c>
      <c r="F10" s="84"/>
      <c r="G10" s="84" t="s">
        <v>13</v>
      </c>
      <c r="H10" s="84" t="s">
        <v>14</v>
      </c>
      <c r="I10" s="84" t="s">
        <v>15</v>
      </c>
      <c r="J10" s="83" t="s">
        <v>16</v>
      </c>
      <c r="K10" s="83"/>
      <c r="L10" s="83"/>
    </row>
    <row r="11" spans="1:12" ht="47.25" customHeight="1" x14ac:dyDescent="0.2">
      <c r="A11" s="78"/>
      <c r="B11" s="79"/>
      <c r="C11" s="80"/>
      <c r="D11" s="84"/>
      <c r="E11" s="10" t="s">
        <v>17</v>
      </c>
      <c r="F11" s="10" t="s">
        <v>18</v>
      </c>
      <c r="G11" s="84"/>
      <c r="H11" s="84"/>
      <c r="I11" s="84"/>
      <c r="J11" s="11" t="s">
        <v>19</v>
      </c>
      <c r="K11" s="11" t="s">
        <v>20</v>
      </c>
      <c r="L11" s="11" t="s">
        <v>21</v>
      </c>
    </row>
    <row r="12" spans="1:12" x14ac:dyDescent="0.2">
      <c r="A12" s="72">
        <v>1</v>
      </c>
      <c r="B12" s="73"/>
      <c r="C12" s="74"/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2">
        <v>8</v>
      </c>
      <c r="K12" s="12">
        <v>9</v>
      </c>
      <c r="L12" s="12">
        <v>10</v>
      </c>
    </row>
    <row r="13" spans="1:12" s="19" customFormat="1" ht="60" x14ac:dyDescent="0.25">
      <c r="A13" s="81" t="s">
        <v>22</v>
      </c>
      <c r="B13" s="82"/>
      <c r="C13" s="82"/>
      <c r="D13" s="13" t="s">
        <v>23</v>
      </c>
      <c r="E13" s="14">
        <v>41640</v>
      </c>
      <c r="F13" s="14">
        <v>42735</v>
      </c>
      <c r="G13" s="15" t="s">
        <v>24</v>
      </c>
      <c r="H13" s="16" t="s">
        <v>25</v>
      </c>
      <c r="I13" s="17" t="s">
        <v>26</v>
      </c>
      <c r="J13" s="18">
        <f>J14+J57</f>
        <v>171100685.19999999</v>
      </c>
      <c r="K13" s="18">
        <f>K14+K57</f>
        <v>118910000</v>
      </c>
      <c r="L13" s="18">
        <f>L14+L57</f>
        <v>125985500</v>
      </c>
    </row>
    <row r="14" spans="1:12" s="19" customFormat="1" ht="40.5" customHeight="1" x14ac:dyDescent="0.25">
      <c r="A14" s="64" t="s">
        <v>27</v>
      </c>
      <c r="B14" s="65"/>
      <c r="C14" s="65"/>
      <c r="D14" s="13" t="s">
        <v>23</v>
      </c>
      <c r="E14" s="14">
        <v>41640</v>
      </c>
      <c r="F14" s="14">
        <v>42735</v>
      </c>
      <c r="G14" s="15" t="s">
        <v>28</v>
      </c>
      <c r="H14" s="20" t="s">
        <v>29</v>
      </c>
      <c r="I14" s="17" t="s">
        <v>26</v>
      </c>
      <c r="J14" s="18">
        <f>J15+J24+J44+J53+J23</f>
        <v>81870309.200000003</v>
      </c>
      <c r="K14" s="18">
        <f>K15+K24+K44+K53</f>
        <v>24760000</v>
      </c>
      <c r="L14" s="18">
        <f>L15+L24+L44+L53</f>
        <v>24835500</v>
      </c>
    </row>
    <row r="15" spans="1:12" s="25" customFormat="1" ht="42.75" customHeight="1" x14ac:dyDescent="0.25">
      <c r="A15" s="67" t="s">
        <v>30</v>
      </c>
      <c r="B15" s="68"/>
      <c r="C15" s="68"/>
      <c r="D15" s="21" t="s">
        <v>23</v>
      </c>
      <c r="E15" s="14">
        <v>41640</v>
      </c>
      <c r="F15" s="14">
        <v>42004</v>
      </c>
      <c r="G15" s="22"/>
      <c r="H15" s="23" t="s">
        <v>26</v>
      </c>
      <c r="I15" s="23" t="s">
        <v>26</v>
      </c>
      <c r="J15" s="24">
        <f>J16+J21+J22</f>
        <v>56081509.200000003</v>
      </c>
      <c r="K15" s="24">
        <f>K16+K21+K22</f>
        <v>0</v>
      </c>
      <c r="L15" s="24">
        <f>L16+L21+L22</f>
        <v>0</v>
      </c>
    </row>
    <row r="16" spans="1:12" s="28" customFormat="1" ht="36.75" customHeight="1" x14ac:dyDescent="0.2">
      <c r="A16" s="66" t="s">
        <v>31</v>
      </c>
      <c r="B16" s="66"/>
      <c r="C16" s="66"/>
      <c r="D16" s="48" t="s">
        <v>32</v>
      </c>
      <c r="E16" s="14">
        <v>41640</v>
      </c>
      <c r="F16" s="14">
        <v>42004</v>
      </c>
      <c r="G16" s="15" t="s">
        <v>33</v>
      </c>
      <c r="H16" s="26" t="s">
        <v>34</v>
      </c>
      <c r="I16" s="23" t="s">
        <v>26</v>
      </c>
      <c r="J16" s="27">
        <f>SUM(J17:J20)</f>
        <v>56081509.200000003</v>
      </c>
      <c r="K16" s="27">
        <f>SUM(K17:K19)</f>
        <v>0</v>
      </c>
      <c r="L16" s="27">
        <f>SUM(L17:L19)</f>
        <v>0</v>
      </c>
    </row>
    <row r="17" spans="1:14" ht="42" customHeight="1" x14ac:dyDescent="0.2">
      <c r="A17" s="52" t="s">
        <v>35</v>
      </c>
      <c r="B17" s="52"/>
      <c r="C17" s="52"/>
      <c r="D17" s="15" t="s">
        <v>32</v>
      </c>
      <c r="E17" s="29">
        <v>41640</v>
      </c>
      <c r="F17" s="29">
        <v>42004</v>
      </c>
      <c r="G17" s="15" t="s">
        <v>36</v>
      </c>
      <c r="H17" s="10" t="s">
        <v>26</v>
      </c>
      <c r="I17" s="10" t="s">
        <v>26</v>
      </c>
      <c r="J17" s="30">
        <v>5000000</v>
      </c>
      <c r="K17" s="30">
        <v>0</v>
      </c>
      <c r="L17" s="30">
        <v>0</v>
      </c>
    </row>
    <row r="18" spans="1:14" ht="33" customHeight="1" x14ac:dyDescent="0.2">
      <c r="A18" s="52" t="s">
        <v>37</v>
      </c>
      <c r="B18" s="52"/>
      <c r="C18" s="52"/>
      <c r="D18" s="15" t="s">
        <v>32</v>
      </c>
      <c r="E18" s="29">
        <v>41640</v>
      </c>
      <c r="F18" s="29">
        <v>42004</v>
      </c>
      <c r="G18" s="15" t="s">
        <v>38</v>
      </c>
      <c r="H18" s="10" t="s">
        <v>26</v>
      </c>
      <c r="I18" s="10" t="s">
        <v>26</v>
      </c>
      <c r="J18" s="30">
        <v>7278949.2000000002</v>
      </c>
      <c r="K18" s="30">
        <v>0</v>
      </c>
      <c r="L18" s="30">
        <v>0</v>
      </c>
    </row>
    <row r="19" spans="1:14" ht="30" customHeight="1" x14ac:dyDescent="0.2">
      <c r="A19" s="52" t="s">
        <v>39</v>
      </c>
      <c r="B19" s="52"/>
      <c r="C19" s="52"/>
      <c r="D19" s="15" t="s">
        <v>32</v>
      </c>
      <c r="E19" s="29">
        <v>41640</v>
      </c>
      <c r="F19" s="29">
        <v>42004</v>
      </c>
      <c r="G19" s="15" t="s">
        <v>40</v>
      </c>
      <c r="H19" s="10" t="s">
        <v>26</v>
      </c>
      <c r="I19" s="10" t="s">
        <v>26</v>
      </c>
      <c r="J19" s="30">
        <v>9824742.8599999994</v>
      </c>
      <c r="K19" s="30">
        <v>0</v>
      </c>
      <c r="L19" s="30">
        <v>0</v>
      </c>
    </row>
    <row r="20" spans="1:14" ht="30" customHeight="1" x14ac:dyDescent="0.2">
      <c r="A20" s="52" t="s">
        <v>160</v>
      </c>
      <c r="B20" s="52"/>
      <c r="C20" s="52"/>
      <c r="D20" s="15" t="s">
        <v>32</v>
      </c>
      <c r="E20" s="29">
        <v>41640</v>
      </c>
      <c r="F20" s="29">
        <v>42004</v>
      </c>
      <c r="G20" s="15" t="s">
        <v>40</v>
      </c>
      <c r="H20" s="10" t="s">
        <v>26</v>
      </c>
      <c r="I20" s="10" t="s">
        <v>26</v>
      </c>
      <c r="J20" s="30">
        <v>33977817.140000001</v>
      </c>
      <c r="K20" s="30">
        <v>0</v>
      </c>
      <c r="L20" s="30">
        <v>0</v>
      </c>
      <c r="N20" s="47"/>
    </row>
    <row r="21" spans="1:14" s="28" customFormat="1" ht="27.75" customHeight="1" x14ac:dyDescent="0.2">
      <c r="A21" s="54" t="s">
        <v>41</v>
      </c>
      <c r="B21" s="55"/>
      <c r="C21" s="56"/>
      <c r="D21" s="13" t="s">
        <v>23</v>
      </c>
      <c r="E21" s="14"/>
      <c r="F21" s="14"/>
      <c r="G21" s="15" t="s">
        <v>33</v>
      </c>
      <c r="H21" s="26" t="s">
        <v>42</v>
      </c>
      <c r="I21" s="23" t="s">
        <v>26</v>
      </c>
      <c r="J21" s="27">
        <v>0</v>
      </c>
      <c r="K21" s="27">
        <v>0</v>
      </c>
      <c r="L21" s="27">
        <v>0</v>
      </c>
    </row>
    <row r="22" spans="1:14" s="28" customFormat="1" ht="36" x14ac:dyDescent="0.2">
      <c r="A22" s="69" t="s">
        <v>43</v>
      </c>
      <c r="B22" s="70"/>
      <c r="C22" s="71"/>
      <c r="D22" s="13" t="s">
        <v>23</v>
      </c>
      <c r="E22" s="14">
        <v>41674</v>
      </c>
      <c r="F22" s="14">
        <v>42004</v>
      </c>
      <c r="G22" s="31" t="s">
        <v>44</v>
      </c>
      <c r="H22" s="32" t="s">
        <v>45</v>
      </c>
      <c r="I22" s="26" t="s">
        <v>26</v>
      </c>
      <c r="J22" s="27">
        <v>0</v>
      </c>
      <c r="K22" s="27">
        <v>0</v>
      </c>
      <c r="L22" s="27"/>
    </row>
    <row r="23" spans="1:14" s="28" customFormat="1" ht="38.25" customHeight="1" x14ac:dyDescent="0.2">
      <c r="A23" s="69" t="s">
        <v>46</v>
      </c>
      <c r="B23" s="70"/>
      <c r="C23" s="71"/>
      <c r="D23" s="13" t="s">
        <v>23</v>
      </c>
      <c r="E23" s="14">
        <v>41674</v>
      </c>
      <c r="F23" s="14">
        <v>42004</v>
      </c>
      <c r="G23" s="31" t="s">
        <v>44</v>
      </c>
      <c r="H23" s="32" t="s">
        <v>47</v>
      </c>
      <c r="I23" s="26" t="s">
        <v>26</v>
      </c>
      <c r="J23" s="27">
        <v>0</v>
      </c>
      <c r="K23" s="27">
        <v>0</v>
      </c>
      <c r="L23" s="27">
        <v>0</v>
      </c>
    </row>
    <row r="24" spans="1:14" s="25" customFormat="1" ht="39.75" customHeight="1" x14ac:dyDescent="0.2">
      <c r="A24" s="59" t="s">
        <v>48</v>
      </c>
      <c r="B24" s="60"/>
      <c r="C24" s="60"/>
      <c r="D24" s="13" t="s">
        <v>23</v>
      </c>
      <c r="E24" s="14">
        <v>41640</v>
      </c>
      <c r="F24" s="14">
        <v>42735</v>
      </c>
      <c r="G24" s="22"/>
      <c r="H24" s="23" t="s">
        <v>26</v>
      </c>
      <c r="I24" s="23" t="s">
        <v>26</v>
      </c>
      <c r="J24" s="24">
        <f>J25+J32+J38</f>
        <v>23838800</v>
      </c>
      <c r="K24" s="24">
        <f>K25+K32+K38</f>
        <v>22810000</v>
      </c>
      <c r="L24" s="24">
        <f>L25+L32+L38</f>
        <v>22885500</v>
      </c>
    </row>
    <row r="25" spans="1:14" s="28" customFormat="1" ht="36" x14ac:dyDescent="0.2">
      <c r="A25" s="54" t="s">
        <v>49</v>
      </c>
      <c r="B25" s="55"/>
      <c r="C25" s="56"/>
      <c r="D25" s="13" t="s">
        <v>23</v>
      </c>
      <c r="E25" s="14">
        <v>41640</v>
      </c>
      <c r="F25" s="14">
        <v>42735</v>
      </c>
      <c r="G25" s="31" t="s">
        <v>50</v>
      </c>
      <c r="H25" s="26" t="s">
        <v>51</v>
      </c>
      <c r="I25" s="23" t="s">
        <v>26</v>
      </c>
      <c r="J25" s="27">
        <f>SUM(J26:J31)</f>
        <v>21412000</v>
      </c>
      <c r="K25" s="27">
        <f>SUM(K26:K31)</f>
        <v>21412000</v>
      </c>
      <c r="L25" s="27">
        <f>SUM(L26:L31)</f>
        <v>21412000</v>
      </c>
    </row>
    <row r="26" spans="1:14" ht="36" x14ac:dyDescent="0.2">
      <c r="A26" s="52" t="s">
        <v>52</v>
      </c>
      <c r="B26" s="52"/>
      <c r="C26" s="52"/>
      <c r="D26" s="33" t="s">
        <v>53</v>
      </c>
      <c r="E26" s="29">
        <v>41640</v>
      </c>
      <c r="F26" s="29">
        <v>42735</v>
      </c>
      <c r="G26" s="10" t="s">
        <v>54</v>
      </c>
      <c r="H26" s="10" t="s">
        <v>26</v>
      </c>
      <c r="I26" s="10">
        <v>1000</v>
      </c>
      <c r="J26" s="30">
        <v>2660000</v>
      </c>
      <c r="K26" s="30">
        <v>2660000</v>
      </c>
      <c r="L26" s="30">
        <v>2660000</v>
      </c>
    </row>
    <row r="27" spans="1:14" ht="42.75" customHeight="1" x14ac:dyDescent="0.2">
      <c r="A27" s="52" t="s">
        <v>52</v>
      </c>
      <c r="B27" s="52"/>
      <c r="C27" s="52"/>
      <c r="D27" s="33" t="s">
        <v>55</v>
      </c>
      <c r="E27" s="29">
        <v>41640</v>
      </c>
      <c r="F27" s="29">
        <v>42735</v>
      </c>
      <c r="G27" s="10" t="s">
        <v>56</v>
      </c>
      <c r="H27" s="10" t="s">
        <v>26</v>
      </c>
      <c r="I27" s="10">
        <v>1000</v>
      </c>
      <c r="J27" s="30">
        <v>5005000</v>
      </c>
      <c r="K27" s="30">
        <v>5005000</v>
      </c>
      <c r="L27" s="30">
        <v>5005000</v>
      </c>
    </row>
    <row r="28" spans="1:14" ht="36" x14ac:dyDescent="0.2">
      <c r="A28" s="52" t="s">
        <v>52</v>
      </c>
      <c r="B28" s="52"/>
      <c r="C28" s="52"/>
      <c r="D28" s="33" t="s">
        <v>57</v>
      </c>
      <c r="E28" s="29">
        <v>41640</v>
      </c>
      <c r="F28" s="29">
        <v>42735</v>
      </c>
      <c r="G28" s="10" t="s">
        <v>58</v>
      </c>
      <c r="H28" s="10" t="s">
        <v>26</v>
      </c>
      <c r="I28" s="10">
        <v>1000</v>
      </c>
      <c r="J28" s="30">
        <v>3726000</v>
      </c>
      <c r="K28" s="30">
        <v>3726000</v>
      </c>
      <c r="L28" s="30">
        <v>3726000</v>
      </c>
    </row>
    <row r="29" spans="1:14" ht="36" x14ac:dyDescent="0.2">
      <c r="A29" s="52" t="s">
        <v>52</v>
      </c>
      <c r="B29" s="52"/>
      <c r="C29" s="52"/>
      <c r="D29" s="33" t="s">
        <v>59</v>
      </c>
      <c r="E29" s="29">
        <v>41640</v>
      </c>
      <c r="F29" s="29">
        <v>42735</v>
      </c>
      <c r="G29" s="10" t="s">
        <v>60</v>
      </c>
      <c r="H29" s="10" t="s">
        <v>26</v>
      </c>
      <c r="I29" s="10">
        <v>1000</v>
      </c>
      <c r="J29" s="30">
        <v>2930000</v>
      </c>
      <c r="K29" s="30">
        <v>2930000</v>
      </c>
      <c r="L29" s="30">
        <v>2930000</v>
      </c>
    </row>
    <row r="30" spans="1:14" ht="36" x14ac:dyDescent="0.2">
      <c r="A30" s="52" t="s">
        <v>52</v>
      </c>
      <c r="B30" s="52"/>
      <c r="C30" s="52"/>
      <c r="D30" s="33" t="s">
        <v>61</v>
      </c>
      <c r="E30" s="29">
        <v>41640</v>
      </c>
      <c r="F30" s="29">
        <v>42735</v>
      </c>
      <c r="G30" s="10" t="s">
        <v>62</v>
      </c>
      <c r="H30" s="10" t="s">
        <v>26</v>
      </c>
      <c r="I30" s="10">
        <v>1000</v>
      </c>
      <c r="J30" s="30">
        <v>3313000</v>
      </c>
      <c r="K30" s="30">
        <v>3313000</v>
      </c>
      <c r="L30" s="30">
        <v>3313000</v>
      </c>
    </row>
    <row r="31" spans="1:14" ht="36" x14ac:dyDescent="0.2">
      <c r="A31" s="52" t="s">
        <v>52</v>
      </c>
      <c r="B31" s="52"/>
      <c r="C31" s="52"/>
      <c r="D31" s="33" t="s">
        <v>63</v>
      </c>
      <c r="E31" s="29">
        <v>41640</v>
      </c>
      <c r="F31" s="29">
        <v>42735</v>
      </c>
      <c r="G31" s="10" t="s">
        <v>60</v>
      </c>
      <c r="H31" s="10" t="s">
        <v>26</v>
      </c>
      <c r="I31" s="10">
        <v>1000</v>
      </c>
      <c r="J31" s="30">
        <v>3778000</v>
      </c>
      <c r="K31" s="30">
        <v>3778000</v>
      </c>
      <c r="L31" s="30">
        <v>3778000</v>
      </c>
    </row>
    <row r="32" spans="1:14" s="28" customFormat="1" ht="39" customHeight="1" x14ac:dyDescent="0.2">
      <c r="A32" s="54" t="s">
        <v>64</v>
      </c>
      <c r="B32" s="55"/>
      <c r="C32" s="56"/>
      <c r="D32" s="13" t="s">
        <v>23</v>
      </c>
      <c r="E32" s="14">
        <v>41640</v>
      </c>
      <c r="F32" s="14">
        <v>42735</v>
      </c>
      <c r="G32" s="15" t="s">
        <v>65</v>
      </c>
      <c r="H32" s="26" t="s">
        <v>66</v>
      </c>
      <c r="I32" s="26" t="s">
        <v>26</v>
      </c>
      <c r="J32" s="27">
        <f>SUM(J33:J37)</f>
        <v>2286800</v>
      </c>
      <c r="K32" s="27">
        <f>SUM(K33:K37)</f>
        <v>1258000</v>
      </c>
      <c r="L32" s="27">
        <f>SUM(L33:L37)</f>
        <v>1333500</v>
      </c>
    </row>
    <row r="33" spans="1:12" ht="24" x14ac:dyDescent="0.2">
      <c r="A33" s="52" t="s">
        <v>67</v>
      </c>
      <c r="B33" s="52"/>
      <c r="C33" s="52"/>
      <c r="D33" s="33" t="s">
        <v>55</v>
      </c>
      <c r="E33" s="29">
        <v>41640</v>
      </c>
      <c r="F33" s="29">
        <v>42004</v>
      </c>
      <c r="G33" s="15" t="s">
        <v>65</v>
      </c>
      <c r="H33" s="10" t="s">
        <v>68</v>
      </c>
      <c r="I33" s="10">
        <v>9002</v>
      </c>
      <c r="J33" s="30">
        <v>300000</v>
      </c>
      <c r="K33" s="30">
        <v>0</v>
      </c>
      <c r="L33" s="30">
        <v>0</v>
      </c>
    </row>
    <row r="34" spans="1:12" ht="24" x14ac:dyDescent="0.2">
      <c r="A34" s="52" t="s">
        <v>161</v>
      </c>
      <c r="B34" s="52"/>
      <c r="C34" s="52"/>
      <c r="D34" s="33" t="s">
        <v>55</v>
      </c>
      <c r="E34" s="29">
        <v>41640</v>
      </c>
      <c r="F34" s="29">
        <v>42004</v>
      </c>
      <c r="G34" s="15" t="s">
        <v>65</v>
      </c>
      <c r="H34" s="10" t="s">
        <v>69</v>
      </c>
      <c r="I34" s="10">
        <v>9002</v>
      </c>
      <c r="J34" s="30">
        <v>200000</v>
      </c>
      <c r="K34" s="30">
        <v>0</v>
      </c>
      <c r="L34" s="30">
        <v>0</v>
      </c>
    </row>
    <row r="35" spans="1:12" ht="24" x14ac:dyDescent="0.2">
      <c r="A35" s="52" t="s">
        <v>70</v>
      </c>
      <c r="B35" s="52"/>
      <c r="C35" s="52"/>
      <c r="D35" s="33" t="s">
        <v>55</v>
      </c>
      <c r="E35" s="29">
        <v>41640</v>
      </c>
      <c r="F35" s="29">
        <v>42004</v>
      </c>
      <c r="G35" s="15" t="s">
        <v>65</v>
      </c>
      <c r="H35" s="10" t="s">
        <v>71</v>
      </c>
      <c r="I35" s="10">
        <v>9002</v>
      </c>
      <c r="J35" s="30">
        <v>400000</v>
      </c>
      <c r="K35" s="30">
        <v>0</v>
      </c>
      <c r="L35" s="30">
        <v>0</v>
      </c>
    </row>
    <row r="36" spans="1:12" ht="24" x14ac:dyDescent="0.2">
      <c r="A36" s="52" t="s">
        <v>162</v>
      </c>
      <c r="B36" s="52"/>
      <c r="C36" s="52"/>
      <c r="D36" s="33" t="s">
        <v>55</v>
      </c>
      <c r="E36" s="29">
        <v>41640</v>
      </c>
      <c r="F36" s="29">
        <v>42004</v>
      </c>
      <c r="G36" s="15" t="s">
        <v>65</v>
      </c>
      <c r="H36" s="10" t="s">
        <v>72</v>
      </c>
      <c r="I36" s="10">
        <v>9002</v>
      </c>
      <c r="J36" s="30">
        <v>200000</v>
      </c>
      <c r="K36" s="30">
        <v>0</v>
      </c>
      <c r="L36" s="30">
        <v>0</v>
      </c>
    </row>
    <row r="37" spans="1:12" ht="24" x14ac:dyDescent="0.2">
      <c r="A37" s="52" t="s">
        <v>73</v>
      </c>
      <c r="B37" s="52"/>
      <c r="C37" s="52"/>
      <c r="D37" s="33" t="s">
        <v>55</v>
      </c>
      <c r="E37" s="29">
        <v>41640</v>
      </c>
      <c r="F37" s="29">
        <v>42735</v>
      </c>
      <c r="G37" s="15" t="s">
        <v>65</v>
      </c>
      <c r="H37" s="10" t="s">
        <v>74</v>
      </c>
      <c r="I37" s="10">
        <v>9002</v>
      </c>
      <c r="J37" s="30">
        <v>1186800</v>
      </c>
      <c r="K37" s="30">
        <v>1258000</v>
      </c>
      <c r="L37" s="30">
        <v>1333500</v>
      </c>
    </row>
    <row r="38" spans="1:12" s="28" customFormat="1" ht="39" customHeight="1" x14ac:dyDescent="0.2">
      <c r="A38" s="54" t="s">
        <v>75</v>
      </c>
      <c r="B38" s="55"/>
      <c r="C38" s="56"/>
      <c r="D38" s="13" t="s">
        <v>23</v>
      </c>
      <c r="E38" s="14">
        <v>41640</v>
      </c>
      <c r="F38" s="14">
        <v>42735</v>
      </c>
      <c r="G38" s="15" t="s">
        <v>76</v>
      </c>
      <c r="H38" s="26" t="s">
        <v>77</v>
      </c>
      <c r="I38" s="26" t="s">
        <v>26</v>
      </c>
      <c r="J38" s="27">
        <f>SUM(J39:J43)</f>
        <v>140000</v>
      </c>
      <c r="K38" s="27">
        <f>SUM(K39:K43)</f>
        <v>140000</v>
      </c>
      <c r="L38" s="27">
        <f>SUM(L39:L43)</f>
        <v>140000</v>
      </c>
    </row>
    <row r="39" spans="1:12" ht="37.5" customHeight="1" x14ac:dyDescent="0.2">
      <c r="A39" s="52" t="s">
        <v>78</v>
      </c>
      <c r="B39" s="52"/>
      <c r="C39" s="52"/>
      <c r="D39" s="10" t="s">
        <v>57</v>
      </c>
      <c r="E39" s="29">
        <v>41640</v>
      </c>
      <c r="F39" s="29">
        <v>42735</v>
      </c>
      <c r="G39" s="15" t="s">
        <v>76</v>
      </c>
      <c r="H39" s="10" t="s">
        <v>79</v>
      </c>
      <c r="I39" s="10">
        <v>9003</v>
      </c>
      <c r="J39" s="30">
        <v>30000</v>
      </c>
      <c r="K39" s="30">
        <f t="shared" ref="K39:L41" si="0">J39</f>
        <v>30000</v>
      </c>
      <c r="L39" s="30">
        <f t="shared" si="0"/>
        <v>30000</v>
      </c>
    </row>
    <row r="40" spans="1:12" ht="38.25" customHeight="1" x14ac:dyDescent="0.2">
      <c r="A40" s="52" t="s">
        <v>78</v>
      </c>
      <c r="B40" s="52"/>
      <c r="C40" s="52"/>
      <c r="D40" s="10" t="s">
        <v>63</v>
      </c>
      <c r="E40" s="29">
        <v>41640</v>
      </c>
      <c r="F40" s="29">
        <v>42735</v>
      </c>
      <c r="G40" s="15" t="s">
        <v>76</v>
      </c>
      <c r="H40" s="10" t="s">
        <v>79</v>
      </c>
      <c r="I40" s="10">
        <v>9003</v>
      </c>
      <c r="J40" s="30">
        <v>30000</v>
      </c>
      <c r="K40" s="30">
        <f t="shared" si="0"/>
        <v>30000</v>
      </c>
      <c r="L40" s="30">
        <f t="shared" si="0"/>
        <v>30000</v>
      </c>
    </row>
    <row r="41" spans="1:12" ht="39.75" customHeight="1" x14ac:dyDescent="0.2">
      <c r="A41" s="52" t="s">
        <v>78</v>
      </c>
      <c r="B41" s="52"/>
      <c r="C41" s="52"/>
      <c r="D41" s="10" t="s">
        <v>61</v>
      </c>
      <c r="E41" s="29">
        <v>41640</v>
      </c>
      <c r="F41" s="29">
        <v>42735</v>
      </c>
      <c r="G41" s="15" t="s">
        <v>76</v>
      </c>
      <c r="H41" s="10" t="s">
        <v>79</v>
      </c>
      <c r="I41" s="10">
        <v>9003</v>
      </c>
      <c r="J41" s="30">
        <v>30000</v>
      </c>
      <c r="K41" s="30">
        <f t="shared" si="0"/>
        <v>30000</v>
      </c>
      <c r="L41" s="30">
        <f t="shared" si="0"/>
        <v>30000</v>
      </c>
    </row>
    <row r="42" spans="1:12" ht="59.25" customHeight="1" x14ac:dyDescent="0.2">
      <c r="A42" s="52" t="s">
        <v>164</v>
      </c>
      <c r="B42" s="52"/>
      <c r="C42" s="52"/>
      <c r="D42" s="34" t="s">
        <v>80</v>
      </c>
      <c r="E42" s="29">
        <v>41640</v>
      </c>
      <c r="F42" s="29">
        <v>42735</v>
      </c>
      <c r="G42" s="15" t="s">
        <v>76</v>
      </c>
      <c r="H42" s="10" t="s">
        <v>81</v>
      </c>
      <c r="I42" s="10">
        <v>9003</v>
      </c>
      <c r="J42" s="30">
        <v>6303.4</v>
      </c>
      <c r="K42" s="30">
        <v>20000</v>
      </c>
      <c r="L42" s="30">
        <v>20000</v>
      </c>
    </row>
    <row r="43" spans="1:12" ht="48" customHeight="1" x14ac:dyDescent="0.2">
      <c r="A43" s="52" t="s">
        <v>165</v>
      </c>
      <c r="B43" s="52"/>
      <c r="C43" s="52"/>
      <c r="D43" s="34" t="s">
        <v>80</v>
      </c>
      <c r="E43" s="29">
        <v>41640</v>
      </c>
      <c r="F43" s="29">
        <v>42735</v>
      </c>
      <c r="G43" s="15" t="s">
        <v>76</v>
      </c>
      <c r="H43" s="10" t="s">
        <v>82</v>
      </c>
      <c r="I43" s="10">
        <v>9003</v>
      </c>
      <c r="J43" s="30">
        <v>43696.6</v>
      </c>
      <c r="K43" s="30">
        <v>30000</v>
      </c>
      <c r="L43" s="30">
        <v>30000</v>
      </c>
    </row>
    <row r="44" spans="1:12" s="25" customFormat="1" ht="52.5" customHeight="1" x14ac:dyDescent="0.2">
      <c r="A44" s="59" t="s">
        <v>83</v>
      </c>
      <c r="B44" s="60"/>
      <c r="C44" s="60"/>
      <c r="D44" s="13" t="s">
        <v>23</v>
      </c>
      <c r="E44" s="14">
        <v>41640</v>
      </c>
      <c r="F44" s="14">
        <v>42735</v>
      </c>
      <c r="G44" s="15"/>
      <c r="H44" s="23" t="s">
        <v>26</v>
      </c>
      <c r="I44" s="23" t="s">
        <v>26</v>
      </c>
      <c r="J44" s="24">
        <f>J45</f>
        <v>1800000</v>
      </c>
      <c r="K44" s="24">
        <f>K45</f>
        <v>1800000</v>
      </c>
      <c r="L44" s="24">
        <f>L45</f>
        <v>1800000</v>
      </c>
    </row>
    <row r="45" spans="1:12" s="28" customFormat="1" ht="39" customHeight="1" x14ac:dyDescent="0.2">
      <c r="A45" s="54" t="s">
        <v>84</v>
      </c>
      <c r="B45" s="55"/>
      <c r="C45" s="56"/>
      <c r="D45" s="13" t="s">
        <v>23</v>
      </c>
      <c r="E45" s="14">
        <v>41640</v>
      </c>
      <c r="F45" s="14">
        <v>42735</v>
      </c>
      <c r="G45" s="15" t="s">
        <v>76</v>
      </c>
      <c r="H45" s="26" t="s">
        <v>85</v>
      </c>
      <c r="I45" s="26" t="s">
        <v>26</v>
      </c>
      <c r="J45" s="49">
        <f>J46+J47+J48+J49+J50+J51+J52</f>
        <v>1800000</v>
      </c>
      <c r="K45" s="27">
        <f>SUM(K46:K52)</f>
        <v>1800000</v>
      </c>
      <c r="L45" s="27">
        <f>SUM(L46:L52)</f>
        <v>1800000</v>
      </c>
    </row>
    <row r="46" spans="1:12" ht="47.25" customHeight="1" x14ac:dyDescent="0.2">
      <c r="A46" s="61" t="s">
        <v>86</v>
      </c>
      <c r="B46" s="62"/>
      <c r="C46" s="63"/>
      <c r="D46" s="35" t="s">
        <v>23</v>
      </c>
      <c r="E46" s="29">
        <v>41640</v>
      </c>
      <c r="F46" s="29">
        <v>42735</v>
      </c>
      <c r="G46" s="15" t="s">
        <v>76</v>
      </c>
      <c r="H46" s="10" t="s">
        <v>87</v>
      </c>
      <c r="I46" s="10" t="s">
        <v>26</v>
      </c>
      <c r="J46" s="30">
        <v>189600</v>
      </c>
      <c r="K46" s="30">
        <v>189600</v>
      </c>
      <c r="L46" s="30">
        <v>189600</v>
      </c>
    </row>
    <row r="47" spans="1:12" ht="54.75" customHeight="1" x14ac:dyDescent="0.2">
      <c r="A47" s="61" t="s">
        <v>166</v>
      </c>
      <c r="B47" s="62"/>
      <c r="C47" s="63"/>
      <c r="D47" s="35" t="s">
        <v>23</v>
      </c>
      <c r="E47" s="29">
        <v>41640</v>
      </c>
      <c r="F47" s="29">
        <v>42735</v>
      </c>
      <c r="G47" s="15" t="s">
        <v>76</v>
      </c>
      <c r="H47" s="10" t="s">
        <v>88</v>
      </c>
      <c r="I47" s="10" t="s">
        <v>26</v>
      </c>
      <c r="J47" s="30">
        <v>100000</v>
      </c>
      <c r="K47" s="30">
        <v>100000</v>
      </c>
      <c r="L47" s="30">
        <v>100000</v>
      </c>
    </row>
    <row r="48" spans="1:12" ht="48" customHeight="1" x14ac:dyDescent="0.2">
      <c r="A48" s="61" t="s">
        <v>167</v>
      </c>
      <c r="B48" s="62"/>
      <c r="C48" s="63"/>
      <c r="D48" s="35" t="s">
        <v>23</v>
      </c>
      <c r="E48" s="29">
        <v>41640</v>
      </c>
      <c r="F48" s="29">
        <v>42735</v>
      </c>
      <c r="G48" s="15" t="s">
        <v>76</v>
      </c>
      <c r="H48" s="10" t="s">
        <v>89</v>
      </c>
      <c r="I48" s="10" t="s">
        <v>26</v>
      </c>
      <c r="J48" s="30"/>
      <c r="K48" s="30">
        <v>14000</v>
      </c>
      <c r="L48" s="30">
        <v>14000</v>
      </c>
    </row>
    <row r="49" spans="1:12" ht="38.25" customHeight="1" x14ac:dyDescent="0.2">
      <c r="A49" s="61" t="s">
        <v>168</v>
      </c>
      <c r="B49" s="62"/>
      <c r="C49" s="63"/>
      <c r="D49" s="35" t="s">
        <v>23</v>
      </c>
      <c r="E49" s="29">
        <v>41640</v>
      </c>
      <c r="F49" s="29">
        <v>42735</v>
      </c>
      <c r="G49" s="15" t="s">
        <v>76</v>
      </c>
      <c r="H49" s="10" t="s">
        <v>90</v>
      </c>
      <c r="I49" s="10" t="s">
        <v>26</v>
      </c>
      <c r="J49" s="30">
        <v>30400</v>
      </c>
      <c r="K49" s="30">
        <v>16400</v>
      </c>
      <c r="L49" s="30">
        <v>16400</v>
      </c>
    </row>
    <row r="50" spans="1:12" ht="35.25" customHeight="1" x14ac:dyDescent="0.2">
      <c r="A50" s="61" t="s">
        <v>91</v>
      </c>
      <c r="B50" s="62"/>
      <c r="C50" s="63"/>
      <c r="D50" s="35" t="s">
        <v>23</v>
      </c>
      <c r="E50" s="29">
        <v>41640</v>
      </c>
      <c r="F50" s="29">
        <v>42735</v>
      </c>
      <c r="G50" s="15" t="s">
        <v>92</v>
      </c>
      <c r="H50" s="10" t="s">
        <v>93</v>
      </c>
      <c r="I50" s="10" t="s">
        <v>26</v>
      </c>
      <c r="J50" s="30">
        <v>250000</v>
      </c>
      <c r="K50" s="30">
        <f t="shared" ref="K50:L52" si="1">J50</f>
        <v>250000</v>
      </c>
      <c r="L50" s="30">
        <f t="shared" si="1"/>
        <v>250000</v>
      </c>
    </row>
    <row r="51" spans="1:12" ht="24" x14ac:dyDescent="0.2">
      <c r="A51" s="61" t="s">
        <v>94</v>
      </c>
      <c r="B51" s="62"/>
      <c r="C51" s="63"/>
      <c r="D51" s="35" t="s">
        <v>23</v>
      </c>
      <c r="E51" s="29">
        <v>41640</v>
      </c>
      <c r="F51" s="29">
        <v>42735</v>
      </c>
      <c r="G51" s="15" t="s">
        <v>92</v>
      </c>
      <c r="H51" s="10" t="s">
        <v>95</v>
      </c>
      <c r="I51" s="10" t="s">
        <v>26</v>
      </c>
      <c r="J51" s="30">
        <v>250000</v>
      </c>
      <c r="K51" s="30">
        <f t="shared" si="1"/>
        <v>250000</v>
      </c>
      <c r="L51" s="30">
        <f t="shared" si="1"/>
        <v>250000</v>
      </c>
    </row>
    <row r="52" spans="1:12" ht="39" customHeight="1" x14ac:dyDescent="0.2">
      <c r="A52" s="61" t="s">
        <v>163</v>
      </c>
      <c r="B52" s="62"/>
      <c r="C52" s="63"/>
      <c r="D52" s="35" t="s">
        <v>23</v>
      </c>
      <c r="E52" s="29">
        <v>41640</v>
      </c>
      <c r="F52" s="29">
        <v>42735</v>
      </c>
      <c r="G52" s="15" t="s">
        <v>92</v>
      </c>
      <c r="H52" s="10" t="s">
        <v>96</v>
      </c>
      <c r="I52" s="10" t="s">
        <v>26</v>
      </c>
      <c r="J52" s="30">
        <v>980000</v>
      </c>
      <c r="K52" s="30">
        <f t="shared" si="1"/>
        <v>980000</v>
      </c>
      <c r="L52" s="30">
        <f t="shared" si="1"/>
        <v>980000</v>
      </c>
    </row>
    <row r="53" spans="1:12" s="25" customFormat="1" ht="41.25" customHeight="1" x14ac:dyDescent="0.2">
      <c r="A53" s="59" t="s">
        <v>97</v>
      </c>
      <c r="B53" s="60"/>
      <c r="C53" s="60"/>
      <c r="D53" s="13" t="s">
        <v>23</v>
      </c>
      <c r="E53" s="14">
        <v>41640</v>
      </c>
      <c r="F53" s="14">
        <v>42735</v>
      </c>
      <c r="G53" s="15"/>
      <c r="H53" s="23" t="s">
        <v>26</v>
      </c>
      <c r="I53" s="23" t="s">
        <v>26</v>
      </c>
      <c r="J53" s="24">
        <f>J54</f>
        <v>150000</v>
      </c>
      <c r="K53" s="24">
        <f>K54</f>
        <v>150000</v>
      </c>
      <c r="L53" s="24">
        <f>L54</f>
        <v>150000</v>
      </c>
    </row>
    <row r="54" spans="1:12" s="28" customFormat="1" ht="39" customHeight="1" x14ac:dyDescent="0.2">
      <c r="A54" s="54" t="s">
        <v>98</v>
      </c>
      <c r="B54" s="55"/>
      <c r="C54" s="56"/>
      <c r="D54" s="36" t="s">
        <v>23</v>
      </c>
      <c r="E54" s="14">
        <v>41640</v>
      </c>
      <c r="F54" s="14">
        <v>42735</v>
      </c>
      <c r="G54" s="15" t="s">
        <v>99</v>
      </c>
      <c r="H54" s="26" t="s">
        <v>100</v>
      </c>
      <c r="I54" s="26" t="s">
        <v>26</v>
      </c>
      <c r="J54" s="27">
        <f>SUM(J55:J56)</f>
        <v>150000</v>
      </c>
      <c r="K54" s="27">
        <f>SUM(K55:K56)</f>
        <v>150000</v>
      </c>
      <c r="L54" s="27">
        <f>SUM(L55:L56)</f>
        <v>150000</v>
      </c>
    </row>
    <row r="55" spans="1:12" ht="28.5" customHeight="1" x14ac:dyDescent="0.2">
      <c r="A55" s="52" t="s">
        <v>101</v>
      </c>
      <c r="B55" s="52"/>
      <c r="C55" s="52"/>
      <c r="D55" s="10" t="s">
        <v>102</v>
      </c>
      <c r="E55" s="29">
        <v>41640</v>
      </c>
      <c r="F55" s="29">
        <v>42735</v>
      </c>
      <c r="G55" s="15" t="s">
        <v>99</v>
      </c>
      <c r="H55" s="10" t="s">
        <v>103</v>
      </c>
      <c r="I55" s="10">
        <v>9004</v>
      </c>
      <c r="J55" s="30">
        <v>150000</v>
      </c>
      <c r="K55" s="30">
        <f>J55</f>
        <v>150000</v>
      </c>
      <c r="L55" s="30">
        <f>K55</f>
        <v>150000</v>
      </c>
    </row>
    <row r="56" spans="1:12" ht="40.5" customHeight="1" x14ac:dyDescent="0.2">
      <c r="A56" s="52" t="s">
        <v>104</v>
      </c>
      <c r="B56" s="52"/>
      <c r="C56" s="52"/>
      <c r="D56" s="34" t="s">
        <v>102</v>
      </c>
      <c r="E56" s="29">
        <v>41640</v>
      </c>
      <c r="F56" s="29">
        <v>42735</v>
      </c>
      <c r="G56" s="15" t="s">
        <v>99</v>
      </c>
      <c r="H56" s="10" t="s">
        <v>105</v>
      </c>
      <c r="I56" s="10">
        <v>9004</v>
      </c>
      <c r="J56" s="30">
        <v>0</v>
      </c>
      <c r="K56" s="30">
        <f>J56</f>
        <v>0</v>
      </c>
      <c r="L56" s="30">
        <f>K56</f>
        <v>0</v>
      </c>
    </row>
    <row r="57" spans="1:12" s="19" customFormat="1" ht="72" customHeight="1" x14ac:dyDescent="0.25">
      <c r="A57" s="64" t="s">
        <v>106</v>
      </c>
      <c r="B57" s="65"/>
      <c r="C57" s="65"/>
      <c r="D57" s="13" t="s">
        <v>23</v>
      </c>
      <c r="E57" s="14">
        <v>41640</v>
      </c>
      <c r="F57" s="14">
        <v>42735</v>
      </c>
      <c r="G57" s="31" t="s">
        <v>107</v>
      </c>
      <c r="H57" s="17" t="s">
        <v>108</v>
      </c>
      <c r="I57" s="17" t="s">
        <v>26</v>
      </c>
      <c r="J57" s="18">
        <f>J58</f>
        <v>89230376</v>
      </c>
      <c r="K57" s="18">
        <f>K58</f>
        <v>94150000</v>
      </c>
      <c r="L57" s="18">
        <f>L58</f>
        <v>101150000</v>
      </c>
    </row>
    <row r="58" spans="1:12" s="25" customFormat="1" ht="32.25" customHeight="1" x14ac:dyDescent="0.2">
      <c r="A58" s="59" t="s">
        <v>109</v>
      </c>
      <c r="B58" s="60"/>
      <c r="C58" s="60"/>
      <c r="D58" s="13" t="s">
        <v>23</v>
      </c>
      <c r="E58" s="14">
        <v>41640</v>
      </c>
      <c r="F58" s="14">
        <v>42735</v>
      </c>
      <c r="G58" s="22"/>
      <c r="H58" s="23" t="s">
        <v>26</v>
      </c>
      <c r="I58" s="23" t="s">
        <v>26</v>
      </c>
      <c r="J58" s="24">
        <f>J59+J64+J65+J66+J67+J81</f>
        <v>89230376</v>
      </c>
      <c r="K58" s="24">
        <f>K59+K64+K65+K66+K67+K81</f>
        <v>94150000</v>
      </c>
      <c r="L58" s="24">
        <f>L59+L64+L65+L66+L67+L81</f>
        <v>101150000</v>
      </c>
    </row>
    <row r="59" spans="1:12" s="28" customFormat="1" ht="42" customHeight="1" x14ac:dyDescent="0.2">
      <c r="A59" s="54" t="s">
        <v>110</v>
      </c>
      <c r="B59" s="55"/>
      <c r="C59" s="56"/>
      <c r="D59" s="36" t="s">
        <v>23</v>
      </c>
      <c r="E59" s="14">
        <v>41640</v>
      </c>
      <c r="F59" s="14">
        <v>42735</v>
      </c>
      <c r="G59" s="15" t="s">
        <v>111</v>
      </c>
      <c r="H59" s="26" t="s">
        <v>112</v>
      </c>
      <c r="I59" s="26" t="s">
        <v>26</v>
      </c>
      <c r="J59" s="27">
        <f>SUM(J60:J63)</f>
        <v>86320376</v>
      </c>
      <c r="K59" s="27">
        <f>SUM(K60:K63)</f>
        <v>91240000</v>
      </c>
      <c r="L59" s="27">
        <f>SUM(L60:L63)</f>
        <v>98240000</v>
      </c>
    </row>
    <row r="60" spans="1:12" ht="36" x14ac:dyDescent="0.2">
      <c r="A60" s="52" t="s">
        <v>113</v>
      </c>
      <c r="B60" s="52"/>
      <c r="C60" s="52"/>
      <c r="D60" s="33" t="s">
        <v>114</v>
      </c>
      <c r="E60" s="29">
        <v>41640</v>
      </c>
      <c r="F60" s="29">
        <v>42735</v>
      </c>
      <c r="G60" s="10" t="s">
        <v>115</v>
      </c>
      <c r="H60" s="10" t="s">
        <v>26</v>
      </c>
      <c r="I60" s="10">
        <v>1000</v>
      </c>
      <c r="J60" s="30">
        <v>20174539.579999998</v>
      </c>
      <c r="K60" s="30">
        <v>21153539.579999998</v>
      </c>
      <c r="L60" s="30">
        <v>22653539.579999998</v>
      </c>
    </row>
    <row r="61" spans="1:12" ht="36" x14ac:dyDescent="0.2">
      <c r="A61" s="52" t="s">
        <v>113</v>
      </c>
      <c r="B61" s="52"/>
      <c r="C61" s="52"/>
      <c r="D61" s="30" t="s">
        <v>116</v>
      </c>
      <c r="E61" s="29">
        <v>41640</v>
      </c>
      <c r="F61" s="29">
        <v>42735</v>
      </c>
      <c r="G61" s="10" t="s">
        <v>117</v>
      </c>
      <c r="H61" s="10" t="s">
        <v>26</v>
      </c>
      <c r="I61" s="10">
        <v>1000</v>
      </c>
      <c r="J61" s="30">
        <v>10751360.42</v>
      </c>
      <c r="K61" s="30">
        <v>11860360.42</v>
      </c>
      <c r="L61" s="30">
        <v>13360360.42</v>
      </c>
    </row>
    <row r="62" spans="1:12" ht="36" x14ac:dyDescent="0.2">
      <c r="A62" s="52" t="s">
        <v>113</v>
      </c>
      <c r="B62" s="52"/>
      <c r="C62" s="52"/>
      <c r="D62" s="30" t="s">
        <v>118</v>
      </c>
      <c r="E62" s="29">
        <v>41640</v>
      </c>
      <c r="F62" s="29">
        <v>42735</v>
      </c>
      <c r="G62" s="10" t="s">
        <v>119</v>
      </c>
      <c r="H62" s="10" t="s">
        <v>26</v>
      </c>
      <c r="I62" s="10">
        <v>1000</v>
      </c>
      <c r="J62" s="30">
        <v>41050476</v>
      </c>
      <c r="K62" s="30">
        <v>42943100</v>
      </c>
      <c r="L62" s="30">
        <v>45743100</v>
      </c>
    </row>
    <row r="63" spans="1:12" ht="36" x14ac:dyDescent="0.2">
      <c r="A63" s="52" t="s">
        <v>113</v>
      </c>
      <c r="B63" s="52"/>
      <c r="C63" s="52"/>
      <c r="D63" s="30" t="s">
        <v>120</v>
      </c>
      <c r="E63" s="29">
        <v>41640</v>
      </c>
      <c r="F63" s="29">
        <v>42735</v>
      </c>
      <c r="G63" s="10" t="s">
        <v>121</v>
      </c>
      <c r="H63" s="10" t="s">
        <v>26</v>
      </c>
      <c r="I63" s="10">
        <v>1000</v>
      </c>
      <c r="J63" s="30">
        <v>14344000</v>
      </c>
      <c r="K63" s="30">
        <v>15283000</v>
      </c>
      <c r="L63" s="30">
        <v>16483000</v>
      </c>
    </row>
    <row r="64" spans="1:12" s="28" customFormat="1" ht="48" customHeight="1" x14ac:dyDescent="0.2">
      <c r="A64" s="54" t="s">
        <v>122</v>
      </c>
      <c r="B64" s="55"/>
      <c r="C64" s="56"/>
      <c r="D64" s="48" t="s">
        <v>32</v>
      </c>
      <c r="E64" s="29">
        <v>41640</v>
      </c>
      <c r="F64" s="29">
        <v>42735</v>
      </c>
      <c r="G64" s="10" t="s">
        <v>33</v>
      </c>
      <c r="H64" s="26" t="s">
        <v>123</v>
      </c>
      <c r="I64" s="26" t="s">
        <v>26</v>
      </c>
      <c r="J64" s="27">
        <v>0</v>
      </c>
      <c r="K64" s="27">
        <v>0</v>
      </c>
      <c r="L64" s="27">
        <v>0</v>
      </c>
    </row>
    <row r="65" spans="1:12" s="28" customFormat="1" ht="36" x14ac:dyDescent="0.2">
      <c r="A65" s="54" t="s">
        <v>124</v>
      </c>
      <c r="B65" s="55"/>
      <c r="C65" s="56"/>
      <c r="D65" s="36" t="s">
        <v>23</v>
      </c>
      <c r="E65" s="29">
        <v>41640</v>
      </c>
      <c r="F65" s="29">
        <v>42735</v>
      </c>
      <c r="G65" s="10" t="s">
        <v>33</v>
      </c>
      <c r="H65" s="26" t="s">
        <v>125</v>
      </c>
      <c r="I65" s="26" t="s">
        <v>26</v>
      </c>
      <c r="J65" s="27">
        <v>0</v>
      </c>
      <c r="K65" s="27">
        <v>0</v>
      </c>
      <c r="L65" s="27">
        <v>0</v>
      </c>
    </row>
    <row r="66" spans="1:12" s="28" customFormat="1" ht="51.75" customHeight="1" x14ac:dyDescent="0.2">
      <c r="A66" s="54" t="s">
        <v>126</v>
      </c>
      <c r="B66" s="55"/>
      <c r="C66" s="56"/>
      <c r="D66" s="36" t="s">
        <v>23</v>
      </c>
      <c r="E66" s="29">
        <v>41640</v>
      </c>
      <c r="F66" s="29">
        <v>42735</v>
      </c>
      <c r="G66" s="10" t="s">
        <v>65</v>
      </c>
      <c r="H66" s="26" t="s">
        <v>127</v>
      </c>
      <c r="I66" s="26" t="s">
        <v>26</v>
      </c>
      <c r="J66" s="27">
        <v>0</v>
      </c>
      <c r="K66" s="27">
        <v>0</v>
      </c>
      <c r="L66" s="27">
        <v>0</v>
      </c>
    </row>
    <row r="67" spans="1:12" s="28" customFormat="1" ht="47.25" customHeight="1" x14ac:dyDescent="0.2">
      <c r="A67" s="54" t="s">
        <v>128</v>
      </c>
      <c r="B67" s="55"/>
      <c r="C67" s="56"/>
      <c r="D67" s="36" t="s">
        <v>23</v>
      </c>
      <c r="E67" s="14">
        <v>41640</v>
      </c>
      <c r="F67" s="14">
        <v>42735</v>
      </c>
      <c r="G67" s="15" t="s">
        <v>76</v>
      </c>
      <c r="H67" s="26" t="s">
        <v>129</v>
      </c>
      <c r="I67" s="26" t="s">
        <v>26</v>
      </c>
      <c r="J67" s="27">
        <f>SUM(J68:J80)</f>
        <v>2890000</v>
      </c>
      <c r="K67" s="27">
        <f>SUM(K68:K80)</f>
        <v>2890000</v>
      </c>
      <c r="L67" s="27">
        <f>SUM(L68:L80)</f>
        <v>2890000</v>
      </c>
    </row>
    <row r="68" spans="1:12" ht="42" customHeight="1" x14ac:dyDescent="0.2">
      <c r="A68" s="52" t="s">
        <v>86</v>
      </c>
      <c r="B68" s="52"/>
      <c r="C68" s="52"/>
      <c r="D68" s="37" t="s">
        <v>130</v>
      </c>
      <c r="E68" s="10" t="s">
        <v>131</v>
      </c>
      <c r="F68" s="10" t="s">
        <v>132</v>
      </c>
      <c r="G68" s="15" t="s">
        <v>76</v>
      </c>
      <c r="H68" s="10" t="s">
        <v>133</v>
      </c>
      <c r="I68" s="10">
        <v>9003</v>
      </c>
      <c r="J68" s="30">
        <v>213000</v>
      </c>
      <c r="K68" s="30">
        <f t="shared" ref="K68:L80" si="2">J68</f>
        <v>213000</v>
      </c>
      <c r="L68" s="30">
        <f t="shared" si="2"/>
        <v>213000</v>
      </c>
    </row>
    <row r="69" spans="1:12" ht="36" x14ac:dyDescent="0.2">
      <c r="A69" s="52" t="s">
        <v>86</v>
      </c>
      <c r="B69" s="52"/>
      <c r="C69" s="52"/>
      <c r="D69" s="37" t="s">
        <v>134</v>
      </c>
      <c r="E69" s="10" t="s">
        <v>131</v>
      </c>
      <c r="F69" s="10" t="s">
        <v>132</v>
      </c>
      <c r="G69" s="15" t="s">
        <v>76</v>
      </c>
      <c r="H69" s="10" t="s">
        <v>133</v>
      </c>
      <c r="I69" s="10">
        <v>9003</v>
      </c>
      <c r="J69" s="30">
        <v>11500</v>
      </c>
      <c r="K69" s="30">
        <f t="shared" si="2"/>
        <v>11500</v>
      </c>
      <c r="L69" s="30">
        <f t="shared" si="2"/>
        <v>11500</v>
      </c>
    </row>
    <row r="70" spans="1:12" ht="36" x14ac:dyDescent="0.2">
      <c r="A70" s="52" t="s">
        <v>86</v>
      </c>
      <c r="B70" s="52"/>
      <c r="C70" s="52"/>
      <c r="D70" s="37" t="s">
        <v>135</v>
      </c>
      <c r="E70" s="10" t="s">
        <v>131</v>
      </c>
      <c r="F70" s="10" t="s">
        <v>132</v>
      </c>
      <c r="G70" s="15" t="s">
        <v>76</v>
      </c>
      <c r="H70" s="10" t="s">
        <v>133</v>
      </c>
      <c r="I70" s="10">
        <v>9003</v>
      </c>
      <c r="J70" s="30">
        <v>70800</v>
      </c>
      <c r="K70" s="30">
        <f t="shared" si="2"/>
        <v>70800</v>
      </c>
      <c r="L70" s="30">
        <f t="shared" si="2"/>
        <v>70800</v>
      </c>
    </row>
    <row r="71" spans="1:12" ht="50.25" customHeight="1" x14ac:dyDescent="0.2">
      <c r="A71" s="52" t="s">
        <v>166</v>
      </c>
      <c r="B71" s="52"/>
      <c r="C71" s="52"/>
      <c r="D71" s="37" t="s">
        <v>130</v>
      </c>
      <c r="E71" s="10" t="s">
        <v>131</v>
      </c>
      <c r="F71" s="10" t="s">
        <v>132</v>
      </c>
      <c r="G71" s="15" t="s">
        <v>76</v>
      </c>
      <c r="H71" s="10" t="s">
        <v>136</v>
      </c>
      <c r="I71" s="10">
        <v>9003</v>
      </c>
      <c r="J71" s="30">
        <v>771260</v>
      </c>
      <c r="K71" s="30">
        <f t="shared" si="2"/>
        <v>771260</v>
      </c>
      <c r="L71" s="30">
        <f t="shared" si="2"/>
        <v>771260</v>
      </c>
    </row>
    <row r="72" spans="1:12" ht="47.25" customHeight="1" x14ac:dyDescent="0.2">
      <c r="A72" s="52" t="s">
        <v>166</v>
      </c>
      <c r="B72" s="52"/>
      <c r="C72" s="52"/>
      <c r="D72" s="37" t="s">
        <v>134</v>
      </c>
      <c r="E72" s="10" t="s">
        <v>131</v>
      </c>
      <c r="F72" s="10" t="s">
        <v>132</v>
      </c>
      <c r="G72" s="15" t="s">
        <v>76</v>
      </c>
      <c r="H72" s="10" t="s">
        <v>136</v>
      </c>
      <c r="I72" s="10">
        <v>9003</v>
      </c>
      <c r="J72" s="30">
        <f>800300</f>
        <v>800300</v>
      </c>
      <c r="K72" s="30">
        <f>J72</f>
        <v>800300</v>
      </c>
      <c r="L72" s="30">
        <f t="shared" si="2"/>
        <v>800300</v>
      </c>
    </row>
    <row r="73" spans="1:12" ht="54.75" customHeight="1" x14ac:dyDescent="0.2">
      <c r="A73" s="52" t="s">
        <v>166</v>
      </c>
      <c r="B73" s="52"/>
      <c r="C73" s="52"/>
      <c r="D73" s="37" t="s">
        <v>135</v>
      </c>
      <c r="E73" s="10" t="s">
        <v>131</v>
      </c>
      <c r="F73" s="10" t="s">
        <v>132</v>
      </c>
      <c r="G73" s="15" t="s">
        <v>76</v>
      </c>
      <c r="H73" s="10" t="s">
        <v>136</v>
      </c>
      <c r="I73" s="10">
        <v>9003</v>
      </c>
      <c r="J73" s="30">
        <v>368250</v>
      </c>
      <c r="K73" s="30">
        <f t="shared" si="2"/>
        <v>368250</v>
      </c>
      <c r="L73" s="30">
        <f t="shared" si="2"/>
        <v>368250</v>
      </c>
    </row>
    <row r="74" spans="1:12" ht="50.25" customHeight="1" x14ac:dyDescent="0.2">
      <c r="A74" s="52" t="s">
        <v>166</v>
      </c>
      <c r="B74" s="52"/>
      <c r="C74" s="52"/>
      <c r="D74" s="37" t="s">
        <v>137</v>
      </c>
      <c r="E74" s="10" t="s">
        <v>131</v>
      </c>
      <c r="F74" s="10" t="s">
        <v>132</v>
      </c>
      <c r="G74" s="15" t="s">
        <v>76</v>
      </c>
      <c r="H74" s="10" t="s">
        <v>136</v>
      </c>
      <c r="I74" s="10">
        <v>9003</v>
      </c>
      <c r="J74" s="30">
        <v>120000</v>
      </c>
      <c r="K74" s="30">
        <f t="shared" si="2"/>
        <v>120000</v>
      </c>
      <c r="L74" s="30">
        <f t="shared" si="2"/>
        <v>120000</v>
      </c>
    </row>
    <row r="75" spans="1:12" ht="49.5" customHeight="1" x14ac:dyDescent="0.2">
      <c r="A75" s="52" t="s">
        <v>169</v>
      </c>
      <c r="B75" s="52"/>
      <c r="C75" s="52"/>
      <c r="D75" s="37" t="s">
        <v>130</v>
      </c>
      <c r="E75" s="10" t="s">
        <v>131</v>
      </c>
      <c r="F75" s="10" t="s">
        <v>132</v>
      </c>
      <c r="G75" s="15" t="s">
        <v>76</v>
      </c>
      <c r="H75" s="10" t="s">
        <v>138</v>
      </c>
      <c r="I75" s="10">
        <v>9003</v>
      </c>
      <c r="J75" s="30">
        <v>0</v>
      </c>
      <c r="K75" s="30">
        <f t="shared" si="2"/>
        <v>0</v>
      </c>
      <c r="L75" s="30">
        <f t="shared" si="2"/>
        <v>0</v>
      </c>
    </row>
    <row r="76" spans="1:12" ht="36" customHeight="1" x14ac:dyDescent="0.2">
      <c r="A76" s="52" t="s">
        <v>169</v>
      </c>
      <c r="B76" s="52"/>
      <c r="C76" s="52"/>
      <c r="D76" s="37" t="s">
        <v>134</v>
      </c>
      <c r="E76" s="10" t="s">
        <v>131</v>
      </c>
      <c r="F76" s="10" t="s">
        <v>132</v>
      </c>
      <c r="G76" s="15" t="s">
        <v>76</v>
      </c>
      <c r="H76" s="10" t="s">
        <v>138</v>
      </c>
      <c r="I76" s="10">
        <v>9003</v>
      </c>
      <c r="J76" s="30">
        <v>68200</v>
      </c>
      <c r="K76" s="30">
        <f t="shared" si="2"/>
        <v>68200</v>
      </c>
      <c r="L76" s="30">
        <f t="shared" si="2"/>
        <v>68200</v>
      </c>
    </row>
    <row r="77" spans="1:12" ht="51" customHeight="1" x14ac:dyDescent="0.2">
      <c r="A77" s="52" t="s">
        <v>169</v>
      </c>
      <c r="B77" s="52"/>
      <c r="C77" s="52"/>
      <c r="D77" s="37" t="s">
        <v>135</v>
      </c>
      <c r="E77" s="10" t="s">
        <v>131</v>
      </c>
      <c r="F77" s="10" t="s">
        <v>132</v>
      </c>
      <c r="G77" s="15" t="s">
        <v>76</v>
      </c>
      <c r="H77" s="10" t="s">
        <v>138</v>
      </c>
      <c r="I77" s="10">
        <v>9003</v>
      </c>
      <c r="J77" s="30">
        <v>27100</v>
      </c>
      <c r="K77" s="30">
        <f t="shared" si="2"/>
        <v>27100</v>
      </c>
      <c r="L77" s="30">
        <f t="shared" si="2"/>
        <v>27100</v>
      </c>
    </row>
    <row r="78" spans="1:12" ht="45.75" customHeight="1" x14ac:dyDescent="0.2">
      <c r="A78" s="52" t="s">
        <v>167</v>
      </c>
      <c r="B78" s="52"/>
      <c r="C78" s="52"/>
      <c r="D78" s="37" t="s">
        <v>130</v>
      </c>
      <c r="E78" s="10" t="s">
        <v>131</v>
      </c>
      <c r="F78" s="10" t="s">
        <v>132</v>
      </c>
      <c r="G78" s="15" t="s">
        <v>76</v>
      </c>
      <c r="H78" s="10" t="s">
        <v>139</v>
      </c>
      <c r="I78" s="10">
        <v>9003</v>
      </c>
      <c r="J78" s="30">
        <v>205740</v>
      </c>
      <c r="K78" s="30">
        <f t="shared" si="2"/>
        <v>205740</v>
      </c>
      <c r="L78" s="30">
        <f t="shared" si="2"/>
        <v>205740</v>
      </c>
    </row>
    <row r="79" spans="1:12" ht="48.75" customHeight="1" x14ac:dyDescent="0.2">
      <c r="A79" s="52" t="s">
        <v>167</v>
      </c>
      <c r="B79" s="52"/>
      <c r="C79" s="52"/>
      <c r="D79" s="37" t="s">
        <v>135</v>
      </c>
      <c r="E79" s="10" t="s">
        <v>131</v>
      </c>
      <c r="F79" s="10" t="s">
        <v>132</v>
      </c>
      <c r="G79" s="15" t="s">
        <v>76</v>
      </c>
      <c r="H79" s="10" t="s">
        <v>139</v>
      </c>
      <c r="I79" s="10">
        <v>9003</v>
      </c>
      <c r="J79" s="30">
        <v>207950</v>
      </c>
      <c r="K79" s="30">
        <f t="shared" si="2"/>
        <v>207950</v>
      </c>
      <c r="L79" s="30">
        <f t="shared" si="2"/>
        <v>207950</v>
      </c>
    </row>
    <row r="80" spans="1:12" ht="45.75" customHeight="1" x14ac:dyDescent="0.2">
      <c r="A80" s="52" t="s">
        <v>167</v>
      </c>
      <c r="B80" s="52"/>
      <c r="C80" s="52"/>
      <c r="D80" s="37" t="s">
        <v>135</v>
      </c>
      <c r="E80" s="10" t="s">
        <v>131</v>
      </c>
      <c r="F80" s="10" t="s">
        <v>132</v>
      </c>
      <c r="G80" s="15" t="s">
        <v>76</v>
      </c>
      <c r="H80" s="10" t="s">
        <v>140</v>
      </c>
      <c r="I80" s="10">
        <v>9003</v>
      </c>
      <c r="J80" s="30">
        <v>25900</v>
      </c>
      <c r="K80" s="30">
        <f t="shared" si="2"/>
        <v>25900</v>
      </c>
      <c r="L80" s="30">
        <f t="shared" si="2"/>
        <v>25900</v>
      </c>
    </row>
    <row r="81" spans="1:12" s="28" customFormat="1" ht="45.75" customHeight="1" x14ac:dyDescent="0.2">
      <c r="A81" s="54" t="s">
        <v>141</v>
      </c>
      <c r="B81" s="55"/>
      <c r="C81" s="56"/>
      <c r="D81" s="36" t="s">
        <v>23</v>
      </c>
      <c r="E81" s="14">
        <v>41640</v>
      </c>
      <c r="F81" s="14">
        <v>42735</v>
      </c>
      <c r="G81" s="15" t="s">
        <v>99</v>
      </c>
      <c r="H81" s="26" t="s">
        <v>142</v>
      </c>
      <c r="I81" s="26">
        <v>9004</v>
      </c>
      <c r="J81" s="27">
        <f>SUM(J82:J83)</f>
        <v>20000</v>
      </c>
      <c r="K81" s="27">
        <f>SUM(K82:K83)</f>
        <v>20000</v>
      </c>
      <c r="L81" s="27">
        <f>SUM(L82:L83)</f>
        <v>20000</v>
      </c>
    </row>
    <row r="82" spans="1:12" ht="26.25" customHeight="1" x14ac:dyDescent="0.2">
      <c r="A82" s="52" t="s">
        <v>101</v>
      </c>
      <c r="B82" s="52"/>
      <c r="C82" s="52"/>
      <c r="D82" s="30" t="s">
        <v>143</v>
      </c>
      <c r="E82" s="29">
        <v>41640</v>
      </c>
      <c r="F82" s="29">
        <v>42735</v>
      </c>
      <c r="G82" s="15" t="s">
        <v>99</v>
      </c>
      <c r="H82" s="10" t="s">
        <v>144</v>
      </c>
      <c r="I82" s="10">
        <v>9004</v>
      </c>
      <c r="J82" s="30">
        <v>10000</v>
      </c>
      <c r="K82" s="30">
        <f>J82</f>
        <v>10000</v>
      </c>
      <c r="L82" s="30">
        <f>K82</f>
        <v>10000</v>
      </c>
    </row>
    <row r="83" spans="1:12" ht="30.75" customHeight="1" x14ac:dyDescent="0.2">
      <c r="A83" s="52" t="s">
        <v>101</v>
      </c>
      <c r="B83" s="52"/>
      <c r="C83" s="52"/>
      <c r="D83" s="30" t="s">
        <v>120</v>
      </c>
      <c r="E83" s="29">
        <v>41640</v>
      </c>
      <c r="F83" s="29">
        <v>42735</v>
      </c>
      <c r="G83" s="10" t="s">
        <v>99</v>
      </c>
      <c r="H83" s="10" t="s">
        <v>144</v>
      </c>
      <c r="I83" s="10">
        <v>9004</v>
      </c>
      <c r="J83" s="30">
        <v>10000</v>
      </c>
      <c r="K83" s="30">
        <f>J83</f>
        <v>10000</v>
      </c>
      <c r="L83" s="30">
        <f>K83</f>
        <v>10000</v>
      </c>
    </row>
    <row r="84" spans="1:12" s="38" customFormat="1" ht="41.25" customHeight="1" x14ac:dyDescent="0.25">
      <c r="A84" s="53" t="s">
        <v>145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s="38" customFormat="1" ht="15" x14ac:dyDescent="0.25">
      <c r="A85" s="53" t="s">
        <v>146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s="38" customFormat="1" ht="9.75" customHeight="1" x14ac:dyDescent="0.25">
      <c r="A86" s="39"/>
      <c r="B86" s="39"/>
      <c r="C86" s="39"/>
      <c r="G86" s="40"/>
      <c r="H86" s="40"/>
      <c r="J86" s="41"/>
      <c r="K86" s="41"/>
      <c r="L86" s="41"/>
    </row>
    <row r="87" spans="1:12" s="1" customFormat="1" ht="18" customHeight="1" x14ac:dyDescent="0.25">
      <c r="A87" s="50" t="s">
        <v>0</v>
      </c>
      <c r="B87" s="50"/>
      <c r="C87" s="50"/>
      <c r="D87" s="50"/>
      <c r="G87" s="2"/>
      <c r="H87" s="2"/>
      <c r="J87" s="51" t="s">
        <v>0</v>
      </c>
      <c r="K87" s="51"/>
      <c r="L87" s="51"/>
    </row>
    <row r="88" spans="1:12" s="1" customFormat="1" ht="18" customHeight="1" x14ac:dyDescent="0.25">
      <c r="A88" s="50" t="s">
        <v>147</v>
      </c>
      <c r="B88" s="50"/>
      <c r="C88" s="50"/>
      <c r="D88" s="50"/>
      <c r="G88" s="2"/>
      <c r="H88" s="2"/>
      <c r="J88" s="51" t="s">
        <v>148</v>
      </c>
      <c r="K88" s="51"/>
      <c r="L88" s="51"/>
    </row>
    <row r="89" spans="1:12" s="1" customFormat="1" ht="18" customHeight="1" x14ac:dyDescent="0.25">
      <c r="A89" s="50"/>
      <c r="B89" s="50"/>
      <c r="C89" s="50"/>
      <c r="D89" s="50"/>
      <c r="G89" s="2"/>
      <c r="H89" s="2"/>
      <c r="J89" s="51" t="s">
        <v>149</v>
      </c>
      <c r="K89" s="51"/>
      <c r="L89" s="51"/>
    </row>
    <row r="90" spans="1:12" s="1" customFormat="1" ht="18" customHeight="1" x14ac:dyDescent="0.25">
      <c r="A90" s="50" t="s">
        <v>150</v>
      </c>
      <c r="B90" s="50"/>
      <c r="C90" s="50"/>
      <c r="D90" s="50"/>
      <c r="G90" s="2"/>
      <c r="H90" s="2"/>
      <c r="J90" s="51" t="s">
        <v>151</v>
      </c>
      <c r="K90" s="51"/>
      <c r="L90" s="51"/>
    </row>
    <row r="91" spans="1:12" s="1" customFormat="1" ht="12" customHeight="1" x14ac:dyDescent="0.25">
      <c r="A91" s="50" t="s">
        <v>152</v>
      </c>
      <c r="B91" s="50"/>
      <c r="C91" s="50"/>
      <c r="D91" s="50"/>
      <c r="G91" s="2"/>
      <c r="H91" s="2"/>
      <c r="J91" s="51" t="s">
        <v>153</v>
      </c>
      <c r="K91" s="51"/>
      <c r="L91" s="51"/>
    </row>
    <row r="92" spans="1:12" s="1" customFormat="1" ht="13.5" customHeight="1" x14ac:dyDescent="0.25">
      <c r="A92" s="42"/>
      <c r="B92" s="42"/>
      <c r="C92" s="42"/>
      <c r="G92" s="2"/>
      <c r="H92" s="2"/>
      <c r="J92" s="51" t="s">
        <v>154</v>
      </c>
      <c r="K92" s="51"/>
      <c r="L92" s="51"/>
    </row>
    <row r="93" spans="1:12" s="1" customFormat="1" ht="18" customHeight="1" x14ac:dyDescent="0.25">
      <c r="A93" s="42" t="s">
        <v>0</v>
      </c>
      <c r="B93" s="42"/>
      <c r="C93" s="42"/>
      <c r="G93" s="2"/>
      <c r="H93" s="2"/>
    </row>
    <row r="94" spans="1:12" s="1" customFormat="1" ht="18" customHeight="1" x14ac:dyDescent="0.25">
      <c r="A94" s="50" t="s">
        <v>155</v>
      </c>
      <c r="B94" s="50"/>
      <c r="C94" s="50"/>
      <c r="D94" s="50"/>
      <c r="E94" s="50"/>
      <c r="G94" s="2"/>
      <c r="H94" s="2"/>
    </row>
    <row r="95" spans="1:12" s="1" customFormat="1" ht="18" customHeight="1" x14ac:dyDescent="0.25">
      <c r="A95" s="43" t="s">
        <v>156</v>
      </c>
      <c r="B95" s="43"/>
      <c r="C95" s="43"/>
      <c r="D95" s="43"/>
      <c r="E95" s="44"/>
      <c r="G95" s="2"/>
      <c r="H95" s="2"/>
      <c r="J95" s="4"/>
      <c r="K95" s="4"/>
      <c r="L95" s="4"/>
    </row>
    <row r="96" spans="1:12" s="1" customFormat="1" ht="18" customHeight="1" x14ac:dyDescent="0.25">
      <c r="A96" s="50" t="s">
        <v>157</v>
      </c>
      <c r="B96" s="50"/>
      <c r="C96" s="50"/>
      <c r="D96" s="50"/>
      <c r="E96" s="50"/>
      <c r="G96" s="2"/>
      <c r="H96" s="2"/>
      <c r="J96" s="4"/>
      <c r="K96" s="4"/>
      <c r="L96" s="4"/>
    </row>
    <row r="97" spans="1:12" s="1" customFormat="1" ht="18" customHeight="1" x14ac:dyDescent="0.25">
      <c r="A97" s="50" t="s">
        <v>158</v>
      </c>
      <c r="B97" s="50"/>
      <c r="C97" s="50"/>
      <c r="D97" s="50"/>
      <c r="E97" s="50"/>
      <c r="G97" s="2"/>
      <c r="H97" s="2"/>
      <c r="J97" s="4"/>
      <c r="K97" s="4"/>
      <c r="L97" s="4"/>
    </row>
    <row r="98" spans="1:12" s="1" customFormat="1" ht="18" customHeight="1" x14ac:dyDescent="0.25">
      <c r="A98" s="45"/>
      <c r="B98" s="45"/>
      <c r="C98" s="45"/>
      <c r="G98" s="2"/>
      <c r="H98" s="2"/>
      <c r="J98" s="4"/>
      <c r="K98" s="4"/>
      <c r="L98" s="4"/>
    </row>
    <row r="99" spans="1:12" s="1" customFormat="1" ht="18" customHeight="1" x14ac:dyDescent="0.25">
      <c r="A99" s="50"/>
      <c r="B99" s="50"/>
      <c r="C99" s="50"/>
      <c r="D99" s="50"/>
      <c r="G99" s="2"/>
      <c r="H99" s="2"/>
      <c r="J99" s="4"/>
      <c r="K99" s="4"/>
      <c r="L99" s="4"/>
    </row>
    <row r="100" spans="1:12" s="1" customFormat="1" ht="18" customHeight="1" x14ac:dyDescent="0.25">
      <c r="A100" s="43"/>
      <c r="B100" s="43"/>
      <c r="C100" s="43"/>
      <c r="D100" s="43"/>
      <c r="G100" s="2"/>
      <c r="H100" s="2"/>
      <c r="J100" s="4"/>
      <c r="K100" s="4"/>
      <c r="L100" s="4"/>
    </row>
    <row r="101" spans="1:12" s="1" customFormat="1" ht="18" customHeight="1" x14ac:dyDescent="0.25">
      <c r="A101" s="43"/>
      <c r="B101" s="43"/>
      <c r="C101" s="43"/>
      <c r="D101" s="43"/>
      <c r="G101" s="2"/>
      <c r="H101" s="2"/>
      <c r="J101" s="4"/>
      <c r="K101" s="4"/>
      <c r="L101" s="4"/>
    </row>
    <row r="102" spans="1:12" s="1" customFormat="1" ht="21.75" customHeight="1" x14ac:dyDescent="0.25">
      <c r="A102" s="57"/>
      <c r="B102" s="57"/>
      <c r="C102" s="57"/>
      <c r="D102" s="57"/>
      <c r="E102" s="57"/>
      <c r="G102" s="2"/>
      <c r="H102" s="2"/>
      <c r="J102" s="58"/>
      <c r="K102" s="58"/>
      <c r="L102" s="58"/>
    </row>
    <row r="103" spans="1:12" s="1" customFormat="1" ht="21.75" customHeight="1" x14ac:dyDescent="0.25">
      <c r="A103" s="57"/>
      <c r="B103" s="57"/>
      <c r="C103" s="57"/>
      <c r="D103" s="57"/>
      <c r="E103" s="57"/>
      <c r="G103" s="2"/>
      <c r="H103" s="2"/>
    </row>
    <row r="104" spans="1:12" s="1" customFormat="1" ht="21.75" customHeight="1" x14ac:dyDescent="0.25">
      <c r="A104" s="57"/>
      <c r="B104" s="57"/>
      <c r="C104" s="57"/>
      <c r="D104" s="57"/>
      <c r="E104" s="57"/>
      <c r="G104" s="2"/>
      <c r="H104" s="2"/>
      <c r="J104" s="58"/>
      <c r="K104" s="58"/>
      <c r="L104" s="58"/>
    </row>
    <row r="105" spans="1:12" s="1" customFormat="1" ht="21.75" customHeight="1" x14ac:dyDescent="0.25">
      <c r="A105" s="57"/>
      <c r="B105" s="57"/>
      <c r="C105" s="57"/>
      <c r="D105" s="57"/>
      <c r="E105" s="57"/>
      <c r="G105" s="2"/>
      <c r="H105" s="2"/>
      <c r="J105" s="58"/>
      <c r="K105" s="58"/>
      <c r="L105" s="58"/>
    </row>
    <row r="106" spans="1:12" s="1" customFormat="1" ht="21.75" customHeight="1" x14ac:dyDescent="0.25">
      <c r="A106" s="57"/>
      <c r="B106" s="57"/>
      <c r="C106" s="57"/>
      <c r="D106" s="3"/>
      <c r="E106" s="3"/>
      <c r="G106" s="2"/>
      <c r="H106" s="2"/>
      <c r="J106" s="58"/>
      <c r="K106" s="58"/>
      <c r="L106" s="58"/>
    </row>
    <row r="107" spans="1:12" s="1" customFormat="1" ht="18" customHeight="1" x14ac:dyDescent="0.25">
      <c r="A107" s="43"/>
      <c r="B107" s="43"/>
      <c r="C107" s="43"/>
      <c r="D107" s="43"/>
      <c r="G107" s="2"/>
      <c r="H107" s="2"/>
      <c r="J107" s="4"/>
      <c r="K107" s="4"/>
      <c r="L107" s="4"/>
    </row>
    <row r="108" spans="1:12" s="1" customFormat="1" ht="18" customHeight="1" x14ac:dyDescent="0.25">
      <c r="A108" s="43"/>
      <c r="B108" s="43"/>
      <c r="C108" s="43"/>
      <c r="D108" s="43"/>
      <c r="G108" s="2"/>
      <c r="H108" s="2"/>
      <c r="J108" s="4"/>
      <c r="K108" s="4"/>
      <c r="L108" s="46" t="s">
        <v>159</v>
      </c>
    </row>
  </sheetData>
  <autoFilter ref="A12:L85">
    <filterColumn colId="0" showButton="0"/>
    <filterColumn colId="1" showButton="0"/>
  </autoFilter>
  <mergeCells count="116">
    <mergeCell ref="A6:C6"/>
    <mergeCell ref="J5:L5"/>
    <mergeCell ref="A7:L7"/>
    <mergeCell ref="J6:L6"/>
    <mergeCell ref="A34:C34"/>
    <mergeCell ref="A35:C35"/>
    <mergeCell ref="A40:C40"/>
    <mergeCell ref="J2:L2"/>
    <mergeCell ref="A3:E3"/>
    <mergeCell ref="A4:E4"/>
    <mergeCell ref="J4:L4"/>
    <mergeCell ref="A2:E2"/>
    <mergeCell ref="A38:C38"/>
    <mergeCell ref="A36:C36"/>
    <mergeCell ref="A33:C33"/>
    <mergeCell ref="A28:C28"/>
    <mergeCell ref="A29:C29"/>
    <mergeCell ref="A12:C12"/>
    <mergeCell ref="A10:C11"/>
    <mergeCell ref="A13:C13"/>
    <mergeCell ref="J10:L10"/>
    <mergeCell ref="G10:G11"/>
    <mergeCell ref="H10:H11"/>
    <mergeCell ref="I10:I11"/>
    <mergeCell ref="D10:D11"/>
    <mergeCell ref="E10:F10"/>
    <mergeCell ref="A5:E5"/>
    <mergeCell ref="A8:L8"/>
    <mergeCell ref="A42:C42"/>
    <mergeCell ref="A43:C43"/>
    <mergeCell ref="A14:C14"/>
    <mergeCell ref="A19:C19"/>
    <mergeCell ref="A16:C16"/>
    <mergeCell ref="A15:C15"/>
    <mergeCell ref="A46:C46"/>
    <mergeCell ref="A51:C51"/>
    <mergeCell ref="A27:C27"/>
    <mergeCell ref="A24:C24"/>
    <mergeCell ref="A25:C25"/>
    <mergeCell ref="A17:C17"/>
    <mergeCell ref="A21:C21"/>
    <mergeCell ref="A22:C22"/>
    <mergeCell ref="A20:C20"/>
    <mergeCell ref="A23:C23"/>
    <mergeCell ref="A18:C18"/>
    <mergeCell ref="A31:C31"/>
    <mergeCell ref="A41:C41"/>
    <mergeCell ref="A32:C32"/>
    <mergeCell ref="A26:C26"/>
    <mergeCell ref="A30:C30"/>
    <mergeCell ref="A39:C39"/>
    <mergeCell ref="A37:C37"/>
    <mergeCell ref="A56:C56"/>
    <mergeCell ref="A44:C44"/>
    <mergeCell ref="A50:C50"/>
    <mergeCell ref="A45:C45"/>
    <mergeCell ref="A48:C48"/>
    <mergeCell ref="A49:C49"/>
    <mergeCell ref="A54:C54"/>
    <mergeCell ref="A57:C57"/>
    <mergeCell ref="A53:C53"/>
    <mergeCell ref="A52:C52"/>
    <mergeCell ref="A55:C55"/>
    <mergeCell ref="A47:C47"/>
    <mergeCell ref="A106:C106"/>
    <mergeCell ref="J106:L106"/>
    <mergeCell ref="A103:E103"/>
    <mergeCell ref="A104:E104"/>
    <mergeCell ref="J104:L104"/>
    <mergeCell ref="A70:C70"/>
    <mergeCell ref="A58:C58"/>
    <mergeCell ref="A62:C62"/>
    <mergeCell ref="A60:C60"/>
    <mergeCell ref="A59:C59"/>
    <mergeCell ref="A61:C61"/>
    <mergeCell ref="A74:C74"/>
    <mergeCell ref="A68:C68"/>
    <mergeCell ref="A64:C64"/>
    <mergeCell ref="A71:C71"/>
    <mergeCell ref="A66:C66"/>
    <mergeCell ref="A69:C69"/>
    <mergeCell ref="A65:C65"/>
    <mergeCell ref="A67:C67"/>
    <mergeCell ref="A72:C72"/>
    <mergeCell ref="A73:C73"/>
    <mergeCell ref="A63:C63"/>
    <mergeCell ref="A105:E105"/>
    <mergeCell ref="J105:L105"/>
    <mergeCell ref="A75:C75"/>
    <mergeCell ref="A77:C77"/>
    <mergeCell ref="A88:D88"/>
    <mergeCell ref="A87:D87"/>
    <mergeCell ref="A84:L84"/>
    <mergeCell ref="A76:C76"/>
    <mergeCell ref="J88:L88"/>
    <mergeCell ref="A78:C78"/>
    <mergeCell ref="A96:E96"/>
    <mergeCell ref="J102:L102"/>
    <mergeCell ref="A102:E102"/>
    <mergeCell ref="A99:D99"/>
    <mergeCell ref="A97:E97"/>
    <mergeCell ref="A91:D91"/>
    <mergeCell ref="J91:L91"/>
    <mergeCell ref="J92:L92"/>
    <mergeCell ref="A90:D90"/>
    <mergeCell ref="J90:L90"/>
    <mergeCell ref="A94:E94"/>
    <mergeCell ref="A79:C79"/>
    <mergeCell ref="A89:D89"/>
    <mergeCell ref="A82:C82"/>
    <mergeCell ref="A83:C83"/>
    <mergeCell ref="A85:L85"/>
    <mergeCell ref="J87:L87"/>
    <mergeCell ref="A80:C80"/>
    <mergeCell ref="A81:C81"/>
    <mergeCell ref="J89:L89"/>
  </mergeCells>
  <phoneticPr fontId="16" type="noConversion"/>
  <pageMargins left="0.86" right="0.19685039370078741" top="0.23622047244094491" bottom="0.15748031496062992" header="0.23622047244094491" footer="0.15748031496062992"/>
  <pageSetup paperSize="9" scale="65" fitToHeight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реализации МП №3</vt:lpstr>
      <vt:lpstr>'План реализации МП №3'!Область_печати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Плотникова З.М.</cp:lastModifiedBy>
  <cp:lastPrinted>2014-04-23T04:43:28Z</cp:lastPrinted>
  <dcterms:created xsi:type="dcterms:W3CDTF">2014-03-03T12:58:39Z</dcterms:created>
  <dcterms:modified xsi:type="dcterms:W3CDTF">2014-09-22T09:04:13Z</dcterms:modified>
</cp:coreProperties>
</file>